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Clint\specifications\SS800\20220121\"/>
    </mc:Choice>
  </mc:AlternateContent>
  <xr:revisionPtr revIDLastSave="0" documentId="8_{726E18C1-87DF-4963-AA0F-E7EFD333A196}" xr6:coauthVersionLast="45" xr6:coauthVersionMax="45" xr10:uidLastSave="{00000000-0000-0000-0000-000000000000}"/>
  <bookViews>
    <workbookView xWindow="6825" yWindow="-15045" windowWidth="19005" windowHeight="13395" tabRatio="698" xr2:uid="{00000000-000D-0000-FFFF-FFFF00000000}"/>
  </bookViews>
  <sheets>
    <sheet name="Summary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B20" i="1"/>
  <c r="B19" i="1"/>
  <c r="B18" i="1"/>
  <c r="B17" i="1"/>
  <c r="B16" i="1"/>
  <c r="B15" i="1"/>
  <c r="B14" i="1"/>
  <c r="B13" i="1"/>
  <c r="G79" i="11"/>
  <c r="F79" i="11"/>
  <c r="E79" i="11"/>
  <c r="O77" i="11"/>
  <c r="N77" i="11"/>
  <c r="H77" i="11"/>
  <c r="L77" i="11" s="1"/>
  <c r="O76" i="11"/>
  <c r="N76" i="11"/>
  <c r="H76" i="11"/>
  <c r="L76" i="11" s="1"/>
  <c r="O75" i="11"/>
  <c r="N75" i="11"/>
  <c r="H75" i="11"/>
  <c r="L75" i="11" s="1"/>
  <c r="O74" i="11"/>
  <c r="N74" i="11"/>
  <c r="H74" i="11"/>
  <c r="L74" i="11" s="1"/>
  <c r="O73" i="11"/>
  <c r="N73" i="11"/>
  <c r="H73" i="11"/>
  <c r="L73" i="11" s="1"/>
  <c r="O72" i="11"/>
  <c r="N72" i="11"/>
  <c r="H72" i="11"/>
  <c r="L72" i="11" s="1"/>
  <c r="O71" i="11"/>
  <c r="N71" i="11"/>
  <c r="H71" i="11"/>
  <c r="L71" i="11" s="1"/>
  <c r="O70" i="11"/>
  <c r="N70" i="11"/>
  <c r="H70" i="11"/>
  <c r="L70" i="11" s="1"/>
  <c r="O69" i="11"/>
  <c r="N69" i="11"/>
  <c r="H69" i="11"/>
  <c r="L69" i="11" s="1"/>
  <c r="O68" i="11"/>
  <c r="N68" i="11"/>
  <c r="H68" i="11"/>
  <c r="L68" i="11" s="1"/>
  <c r="O67" i="11"/>
  <c r="N67" i="11"/>
  <c r="H67" i="11"/>
  <c r="L67" i="11" s="1"/>
  <c r="O66" i="11"/>
  <c r="N66" i="11"/>
  <c r="H66" i="11"/>
  <c r="L66" i="11" s="1"/>
  <c r="O65" i="11"/>
  <c r="N65" i="11"/>
  <c r="H65" i="11"/>
  <c r="L65" i="11" s="1"/>
  <c r="O64" i="11"/>
  <c r="N64" i="11"/>
  <c r="H64" i="11"/>
  <c r="L64" i="11" s="1"/>
  <c r="O63" i="11"/>
  <c r="N63" i="11"/>
  <c r="H63" i="11"/>
  <c r="L63" i="11" s="1"/>
  <c r="O62" i="11"/>
  <c r="N62" i="11"/>
  <c r="H62" i="11"/>
  <c r="L62" i="11" s="1"/>
  <c r="O61" i="11"/>
  <c r="N61" i="11"/>
  <c r="H61" i="11"/>
  <c r="L61" i="11" s="1"/>
  <c r="O60" i="11"/>
  <c r="N60" i="11"/>
  <c r="H60" i="11"/>
  <c r="L60" i="11" s="1"/>
  <c r="O59" i="11"/>
  <c r="N59" i="11"/>
  <c r="H59" i="11"/>
  <c r="L59" i="11" s="1"/>
  <c r="O58" i="11"/>
  <c r="N58" i="11"/>
  <c r="H58" i="11"/>
  <c r="L58" i="11" s="1"/>
  <c r="O57" i="11"/>
  <c r="N57" i="11"/>
  <c r="H57" i="11"/>
  <c r="L57" i="11" s="1"/>
  <c r="O56" i="11"/>
  <c r="N56" i="11"/>
  <c r="H56" i="11"/>
  <c r="L56" i="11" s="1"/>
  <c r="O55" i="11"/>
  <c r="N55" i="11"/>
  <c r="H55" i="11"/>
  <c r="L55" i="11" s="1"/>
  <c r="O54" i="11"/>
  <c r="N54" i="11"/>
  <c r="H54" i="11"/>
  <c r="L54" i="11" s="1"/>
  <c r="O53" i="11"/>
  <c r="N53" i="11"/>
  <c r="H53" i="11"/>
  <c r="L53" i="11" s="1"/>
  <c r="O52" i="11"/>
  <c r="N52" i="11"/>
  <c r="H52" i="11"/>
  <c r="L52" i="11" s="1"/>
  <c r="Q39" i="11"/>
  <c r="Q38" i="11"/>
  <c r="Q37" i="11"/>
  <c r="Q36" i="11"/>
  <c r="Q35" i="11"/>
  <c r="Q34" i="11"/>
  <c r="Q33" i="11"/>
  <c r="Q32" i="11"/>
  <c r="G32" i="11"/>
  <c r="G34" i="11" s="1"/>
  <c r="F32" i="11"/>
  <c r="F34" i="11" s="1"/>
  <c r="E32" i="11"/>
  <c r="H34" i="11" s="1"/>
  <c r="H29" i="11"/>
  <c r="F29" i="11"/>
  <c r="H28" i="11"/>
  <c r="F28" i="11"/>
  <c r="H27" i="11"/>
  <c r="F27" i="11"/>
  <c r="H26" i="11"/>
  <c r="F26" i="11"/>
  <c r="M25" i="11"/>
  <c r="P22" i="11" s="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M17" i="11"/>
  <c r="H17" i="11"/>
  <c r="F17" i="11"/>
  <c r="Q16" i="11"/>
  <c r="O16" i="11"/>
  <c r="H16" i="11"/>
  <c r="H32" i="11" s="1"/>
  <c r="F16" i="11"/>
  <c r="Q15" i="11"/>
  <c r="O15" i="11"/>
  <c r="Q14" i="11"/>
  <c r="O14" i="11"/>
  <c r="Q13" i="11"/>
  <c r="O13" i="11"/>
  <c r="Q12" i="11"/>
  <c r="O12" i="11"/>
  <c r="Q11" i="11"/>
  <c r="O11" i="11"/>
  <c r="Q10" i="11"/>
  <c r="Q17" i="11" s="1"/>
  <c r="Q21" i="11" s="1"/>
  <c r="O10" i="11"/>
  <c r="G79" i="10"/>
  <c r="F79" i="10"/>
  <c r="E79" i="10"/>
  <c r="O77" i="10"/>
  <c r="N77" i="10"/>
  <c r="H77" i="10"/>
  <c r="L77" i="10" s="1"/>
  <c r="O76" i="10"/>
  <c r="N76" i="10"/>
  <c r="H76" i="10"/>
  <c r="L76" i="10" s="1"/>
  <c r="O75" i="10"/>
  <c r="N75" i="10"/>
  <c r="H75" i="10"/>
  <c r="L75" i="10" s="1"/>
  <c r="O74" i="10"/>
  <c r="N74" i="10"/>
  <c r="H74" i="10"/>
  <c r="L74" i="10" s="1"/>
  <c r="O73" i="10"/>
  <c r="N73" i="10"/>
  <c r="H73" i="10"/>
  <c r="L73" i="10" s="1"/>
  <c r="O72" i="10"/>
  <c r="N72" i="10"/>
  <c r="H72" i="10"/>
  <c r="L72" i="10" s="1"/>
  <c r="O71" i="10"/>
  <c r="N71" i="10"/>
  <c r="H71" i="10"/>
  <c r="L71" i="10" s="1"/>
  <c r="O70" i="10"/>
  <c r="N70" i="10"/>
  <c r="H70" i="10"/>
  <c r="L70" i="10" s="1"/>
  <c r="O69" i="10"/>
  <c r="N69" i="10"/>
  <c r="H69" i="10"/>
  <c r="L69" i="10" s="1"/>
  <c r="O68" i="10"/>
  <c r="N68" i="10"/>
  <c r="H68" i="10"/>
  <c r="L68" i="10" s="1"/>
  <c r="O67" i="10"/>
  <c r="N67" i="10"/>
  <c r="H67" i="10"/>
  <c r="L67" i="10" s="1"/>
  <c r="O66" i="10"/>
  <c r="N66" i="10"/>
  <c r="H66" i="10"/>
  <c r="L66" i="10" s="1"/>
  <c r="O65" i="10"/>
  <c r="N65" i="10"/>
  <c r="H65" i="10"/>
  <c r="L65" i="10" s="1"/>
  <c r="O64" i="10"/>
  <c r="N64" i="10"/>
  <c r="H64" i="10"/>
  <c r="L64" i="10" s="1"/>
  <c r="O63" i="10"/>
  <c r="N63" i="10"/>
  <c r="H63" i="10"/>
  <c r="L63" i="10" s="1"/>
  <c r="O62" i="10"/>
  <c r="N62" i="10"/>
  <c r="H62" i="10"/>
  <c r="L62" i="10" s="1"/>
  <c r="O61" i="10"/>
  <c r="N61" i="10"/>
  <c r="H61" i="10"/>
  <c r="L61" i="10" s="1"/>
  <c r="O60" i="10"/>
  <c r="N60" i="10"/>
  <c r="H60" i="10"/>
  <c r="L60" i="10" s="1"/>
  <c r="O59" i="10"/>
  <c r="N59" i="10"/>
  <c r="H59" i="10"/>
  <c r="L59" i="10" s="1"/>
  <c r="O58" i="10"/>
  <c r="N58" i="10"/>
  <c r="H58" i="10"/>
  <c r="L58" i="10" s="1"/>
  <c r="O57" i="10"/>
  <c r="N57" i="10"/>
  <c r="H57" i="10"/>
  <c r="L57" i="10" s="1"/>
  <c r="O56" i="10"/>
  <c r="N56" i="10"/>
  <c r="H56" i="10"/>
  <c r="L56" i="10" s="1"/>
  <c r="O55" i="10"/>
  <c r="N55" i="10"/>
  <c r="H55" i="10"/>
  <c r="L55" i="10" s="1"/>
  <c r="O54" i="10"/>
  <c r="N54" i="10"/>
  <c r="H54" i="10"/>
  <c r="L54" i="10" s="1"/>
  <c r="O53" i="10"/>
  <c r="N53" i="10"/>
  <c r="H53" i="10"/>
  <c r="L53" i="10" s="1"/>
  <c r="O52" i="10"/>
  <c r="N52" i="10"/>
  <c r="H52" i="10"/>
  <c r="L52" i="10" s="1"/>
  <c r="Q39" i="10"/>
  <c r="Q38" i="10"/>
  <c r="Q37" i="10"/>
  <c r="Q36" i="10"/>
  <c r="Q35" i="10"/>
  <c r="Q34" i="10"/>
  <c r="F34" i="10"/>
  <c r="Q33" i="10"/>
  <c r="Q32" i="10"/>
  <c r="Q40" i="10" s="1"/>
  <c r="G32" i="10"/>
  <c r="G34" i="10" s="1"/>
  <c r="F32" i="10"/>
  <c r="E32" i="10"/>
  <c r="H34" i="10" s="1"/>
  <c r="H29" i="10"/>
  <c r="F29" i="10"/>
  <c r="H28" i="10"/>
  <c r="F28" i="10"/>
  <c r="H27" i="10"/>
  <c r="F27" i="10"/>
  <c r="H26" i="10"/>
  <c r="F26" i="10"/>
  <c r="M25" i="10"/>
  <c r="P22" i="10" s="1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M17" i="10"/>
  <c r="H17" i="10"/>
  <c r="F17" i="10"/>
  <c r="Q16" i="10"/>
  <c r="O16" i="10"/>
  <c r="H16" i="10"/>
  <c r="F16" i="10"/>
  <c r="Q15" i="10"/>
  <c r="O15" i="10"/>
  <c r="Q14" i="10"/>
  <c r="O14" i="10"/>
  <c r="Q13" i="10"/>
  <c r="O13" i="10"/>
  <c r="Q12" i="10"/>
  <c r="O12" i="10"/>
  <c r="Q11" i="10"/>
  <c r="Q17" i="10" s="1"/>
  <c r="Q21" i="10" s="1"/>
  <c r="O11" i="10"/>
  <c r="Q10" i="10"/>
  <c r="O10" i="10"/>
  <c r="G79" i="9"/>
  <c r="F79" i="9"/>
  <c r="E79" i="9"/>
  <c r="O77" i="9"/>
  <c r="N77" i="9"/>
  <c r="H77" i="9"/>
  <c r="L77" i="9" s="1"/>
  <c r="O76" i="9"/>
  <c r="N76" i="9"/>
  <c r="H76" i="9"/>
  <c r="L76" i="9" s="1"/>
  <c r="O75" i="9"/>
  <c r="N75" i="9"/>
  <c r="H75" i="9"/>
  <c r="L75" i="9" s="1"/>
  <c r="O74" i="9"/>
  <c r="N74" i="9"/>
  <c r="H74" i="9"/>
  <c r="L74" i="9" s="1"/>
  <c r="O73" i="9"/>
  <c r="N73" i="9"/>
  <c r="H73" i="9"/>
  <c r="L73" i="9" s="1"/>
  <c r="O72" i="9"/>
  <c r="N72" i="9"/>
  <c r="H72" i="9"/>
  <c r="L72" i="9" s="1"/>
  <c r="O71" i="9"/>
  <c r="N71" i="9"/>
  <c r="H71" i="9"/>
  <c r="L71" i="9" s="1"/>
  <c r="O70" i="9"/>
  <c r="N70" i="9"/>
  <c r="H70" i="9"/>
  <c r="L70" i="9" s="1"/>
  <c r="O69" i="9"/>
  <c r="N69" i="9"/>
  <c r="H69" i="9"/>
  <c r="L69" i="9" s="1"/>
  <c r="O68" i="9"/>
  <c r="N68" i="9"/>
  <c r="H68" i="9"/>
  <c r="L68" i="9" s="1"/>
  <c r="O67" i="9"/>
  <c r="N67" i="9"/>
  <c r="H67" i="9"/>
  <c r="L67" i="9" s="1"/>
  <c r="O66" i="9"/>
  <c r="N66" i="9"/>
  <c r="H66" i="9"/>
  <c r="L66" i="9" s="1"/>
  <c r="O65" i="9"/>
  <c r="N65" i="9"/>
  <c r="H65" i="9"/>
  <c r="L65" i="9" s="1"/>
  <c r="O64" i="9"/>
  <c r="N64" i="9"/>
  <c r="H64" i="9"/>
  <c r="L64" i="9" s="1"/>
  <c r="O63" i="9"/>
  <c r="N63" i="9"/>
  <c r="H63" i="9"/>
  <c r="L63" i="9" s="1"/>
  <c r="O62" i="9"/>
  <c r="N62" i="9"/>
  <c r="H62" i="9"/>
  <c r="L62" i="9" s="1"/>
  <c r="O61" i="9"/>
  <c r="N61" i="9"/>
  <c r="H61" i="9"/>
  <c r="L61" i="9" s="1"/>
  <c r="O60" i="9"/>
  <c r="N60" i="9"/>
  <c r="H60" i="9"/>
  <c r="L60" i="9" s="1"/>
  <c r="O59" i="9"/>
  <c r="N59" i="9"/>
  <c r="H59" i="9"/>
  <c r="L59" i="9" s="1"/>
  <c r="O58" i="9"/>
  <c r="N58" i="9"/>
  <c r="H58" i="9"/>
  <c r="L58" i="9" s="1"/>
  <c r="O57" i="9"/>
  <c r="N57" i="9"/>
  <c r="H57" i="9"/>
  <c r="L57" i="9" s="1"/>
  <c r="O56" i="9"/>
  <c r="N56" i="9"/>
  <c r="H56" i="9"/>
  <c r="L56" i="9" s="1"/>
  <c r="O55" i="9"/>
  <c r="N55" i="9"/>
  <c r="H55" i="9"/>
  <c r="L55" i="9" s="1"/>
  <c r="O54" i="9"/>
  <c r="N54" i="9"/>
  <c r="H54" i="9"/>
  <c r="L54" i="9" s="1"/>
  <c r="O53" i="9"/>
  <c r="N53" i="9"/>
  <c r="H53" i="9"/>
  <c r="L53" i="9" s="1"/>
  <c r="O52" i="9"/>
  <c r="N52" i="9"/>
  <c r="H52" i="9"/>
  <c r="L52" i="9" s="1"/>
  <c r="Q39" i="9"/>
  <c r="Q38" i="9"/>
  <c r="Q37" i="9"/>
  <c r="Q36" i="9"/>
  <c r="Q35" i="9"/>
  <c r="Q34" i="9"/>
  <c r="G34" i="9"/>
  <c r="Q33" i="9"/>
  <c r="Q32" i="9"/>
  <c r="G32" i="9"/>
  <c r="F32" i="9"/>
  <c r="F34" i="9" s="1"/>
  <c r="E32" i="9"/>
  <c r="H34" i="9" s="1"/>
  <c r="H29" i="9"/>
  <c r="F29" i="9"/>
  <c r="H28" i="9"/>
  <c r="F28" i="9"/>
  <c r="H27" i="9"/>
  <c r="F27" i="9"/>
  <c r="H26" i="9"/>
  <c r="F26" i="9"/>
  <c r="M25" i="9"/>
  <c r="P22" i="9" s="1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M17" i="9"/>
  <c r="H17" i="9"/>
  <c r="F17" i="9"/>
  <c r="Q16" i="9"/>
  <c r="O16" i="9"/>
  <c r="H16" i="9"/>
  <c r="H32" i="9" s="1"/>
  <c r="F16" i="9"/>
  <c r="Q15" i="9"/>
  <c r="O15" i="9"/>
  <c r="Q14" i="9"/>
  <c r="O14" i="9"/>
  <c r="Q13" i="9"/>
  <c r="O13" i="9"/>
  <c r="Q12" i="9"/>
  <c r="O12" i="9"/>
  <c r="Q11" i="9"/>
  <c r="O11" i="9"/>
  <c r="Q10" i="9"/>
  <c r="Q17" i="9" s="1"/>
  <c r="Q21" i="9" s="1"/>
  <c r="O10" i="9"/>
  <c r="G79" i="8"/>
  <c r="F79" i="8"/>
  <c r="E79" i="8"/>
  <c r="O77" i="8"/>
  <c r="N77" i="8"/>
  <c r="H77" i="8"/>
  <c r="L77" i="8" s="1"/>
  <c r="O76" i="8"/>
  <c r="N76" i="8"/>
  <c r="H76" i="8"/>
  <c r="L76" i="8" s="1"/>
  <c r="O75" i="8"/>
  <c r="N75" i="8"/>
  <c r="H75" i="8"/>
  <c r="L75" i="8" s="1"/>
  <c r="O74" i="8"/>
  <c r="N74" i="8"/>
  <c r="L74" i="8"/>
  <c r="H74" i="8"/>
  <c r="O73" i="8"/>
  <c r="N73" i="8"/>
  <c r="H73" i="8"/>
  <c r="L73" i="8" s="1"/>
  <c r="O72" i="8"/>
  <c r="N72" i="8"/>
  <c r="L72" i="8"/>
  <c r="H72" i="8"/>
  <c r="O71" i="8"/>
  <c r="N71" i="8"/>
  <c r="H71" i="8"/>
  <c r="L71" i="8" s="1"/>
  <c r="O70" i="8"/>
  <c r="N70" i="8"/>
  <c r="H70" i="8"/>
  <c r="L70" i="8" s="1"/>
  <c r="O69" i="8"/>
  <c r="N69" i="8"/>
  <c r="H69" i="8"/>
  <c r="L69" i="8" s="1"/>
  <c r="O68" i="8"/>
  <c r="N68" i="8"/>
  <c r="H68" i="8"/>
  <c r="L68" i="8" s="1"/>
  <c r="O67" i="8"/>
  <c r="N67" i="8"/>
  <c r="H67" i="8"/>
  <c r="L67" i="8" s="1"/>
  <c r="O66" i="8"/>
  <c r="N66" i="8"/>
  <c r="L66" i="8"/>
  <c r="H66" i="8"/>
  <c r="O65" i="8"/>
  <c r="N65" i="8"/>
  <c r="H65" i="8"/>
  <c r="L65" i="8" s="1"/>
  <c r="O64" i="8"/>
  <c r="N64" i="8"/>
  <c r="L64" i="8"/>
  <c r="H64" i="8"/>
  <c r="O63" i="8"/>
  <c r="N63" i="8"/>
  <c r="H63" i="8"/>
  <c r="L63" i="8" s="1"/>
  <c r="O62" i="8"/>
  <c r="N62" i="8"/>
  <c r="H62" i="8"/>
  <c r="L62" i="8" s="1"/>
  <c r="O61" i="8"/>
  <c r="N61" i="8"/>
  <c r="H61" i="8"/>
  <c r="L61" i="8" s="1"/>
  <c r="O60" i="8"/>
  <c r="N60" i="8"/>
  <c r="H60" i="8"/>
  <c r="L60" i="8" s="1"/>
  <c r="O59" i="8"/>
  <c r="N59" i="8"/>
  <c r="H59" i="8"/>
  <c r="L59" i="8" s="1"/>
  <c r="O58" i="8"/>
  <c r="N58" i="8"/>
  <c r="L58" i="8"/>
  <c r="H58" i="8"/>
  <c r="O57" i="8"/>
  <c r="N57" i="8"/>
  <c r="H57" i="8"/>
  <c r="L57" i="8" s="1"/>
  <c r="O56" i="8"/>
  <c r="N56" i="8"/>
  <c r="L56" i="8"/>
  <c r="H56" i="8"/>
  <c r="O55" i="8"/>
  <c r="N55" i="8"/>
  <c r="H55" i="8"/>
  <c r="L55" i="8" s="1"/>
  <c r="O54" i="8"/>
  <c r="N54" i="8"/>
  <c r="H54" i="8"/>
  <c r="L54" i="8" s="1"/>
  <c r="O53" i="8"/>
  <c r="N53" i="8"/>
  <c r="H53" i="8"/>
  <c r="L53" i="8" s="1"/>
  <c r="O52" i="8"/>
  <c r="N52" i="8"/>
  <c r="H52" i="8"/>
  <c r="L52" i="8" s="1"/>
  <c r="Q39" i="8"/>
  <c r="Q38" i="8"/>
  <c r="Q37" i="8"/>
  <c r="Q36" i="8"/>
  <c r="Q35" i="8"/>
  <c r="Q34" i="8"/>
  <c r="Q33" i="8"/>
  <c r="Q32" i="8"/>
  <c r="G32" i="8"/>
  <c r="G34" i="8" s="1"/>
  <c r="F32" i="8"/>
  <c r="F34" i="8" s="1"/>
  <c r="E32" i="8"/>
  <c r="H34" i="8" s="1"/>
  <c r="H29" i="8"/>
  <c r="F29" i="8"/>
  <c r="H28" i="8"/>
  <c r="F28" i="8"/>
  <c r="H27" i="8"/>
  <c r="F27" i="8"/>
  <c r="H26" i="8"/>
  <c r="F26" i="8"/>
  <c r="M25" i="8"/>
  <c r="P22" i="8" s="1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M17" i="8"/>
  <c r="H17" i="8"/>
  <c r="F17" i="8"/>
  <c r="Q16" i="8"/>
  <c r="O16" i="8"/>
  <c r="H16" i="8"/>
  <c r="F16" i="8"/>
  <c r="Q15" i="8"/>
  <c r="O15" i="8"/>
  <c r="Q14" i="8"/>
  <c r="O14" i="8"/>
  <c r="Q13" i="8"/>
  <c r="O13" i="8"/>
  <c r="Q12" i="8"/>
  <c r="O12" i="8"/>
  <c r="Q11" i="8"/>
  <c r="O11" i="8"/>
  <c r="Q10" i="8"/>
  <c r="O10" i="8"/>
  <c r="O17" i="8" s="1"/>
  <c r="G79" i="7"/>
  <c r="F79" i="7"/>
  <c r="E79" i="7"/>
  <c r="O77" i="7"/>
  <c r="N77" i="7"/>
  <c r="H77" i="7"/>
  <c r="L77" i="7" s="1"/>
  <c r="O76" i="7"/>
  <c r="N76" i="7"/>
  <c r="H76" i="7"/>
  <c r="L76" i="7" s="1"/>
  <c r="O75" i="7"/>
  <c r="N75" i="7"/>
  <c r="H75" i="7"/>
  <c r="L75" i="7" s="1"/>
  <c r="O74" i="7"/>
  <c r="N74" i="7"/>
  <c r="H74" i="7"/>
  <c r="L74" i="7" s="1"/>
  <c r="O73" i="7"/>
  <c r="N73" i="7"/>
  <c r="H73" i="7"/>
  <c r="L73" i="7" s="1"/>
  <c r="O72" i="7"/>
  <c r="N72" i="7"/>
  <c r="H72" i="7"/>
  <c r="L72" i="7" s="1"/>
  <c r="O71" i="7"/>
  <c r="N71" i="7"/>
  <c r="H71" i="7"/>
  <c r="L71" i="7" s="1"/>
  <c r="O70" i="7"/>
  <c r="N70" i="7"/>
  <c r="H70" i="7"/>
  <c r="L70" i="7" s="1"/>
  <c r="O69" i="7"/>
  <c r="N69" i="7"/>
  <c r="H69" i="7"/>
  <c r="L69" i="7" s="1"/>
  <c r="O68" i="7"/>
  <c r="N68" i="7"/>
  <c r="H68" i="7"/>
  <c r="L68" i="7" s="1"/>
  <c r="O67" i="7"/>
  <c r="N67" i="7"/>
  <c r="H67" i="7"/>
  <c r="L67" i="7" s="1"/>
  <c r="O66" i="7"/>
  <c r="N66" i="7"/>
  <c r="H66" i="7"/>
  <c r="L66" i="7" s="1"/>
  <c r="O65" i="7"/>
  <c r="N65" i="7"/>
  <c r="H65" i="7"/>
  <c r="L65" i="7" s="1"/>
  <c r="O64" i="7"/>
  <c r="N64" i="7"/>
  <c r="H64" i="7"/>
  <c r="L64" i="7" s="1"/>
  <c r="O63" i="7"/>
  <c r="N63" i="7"/>
  <c r="H63" i="7"/>
  <c r="L63" i="7" s="1"/>
  <c r="O62" i="7"/>
  <c r="N62" i="7"/>
  <c r="H62" i="7"/>
  <c r="L62" i="7" s="1"/>
  <c r="O61" i="7"/>
  <c r="N61" i="7"/>
  <c r="H61" i="7"/>
  <c r="L61" i="7" s="1"/>
  <c r="O60" i="7"/>
  <c r="N60" i="7"/>
  <c r="H60" i="7"/>
  <c r="L60" i="7" s="1"/>
  <c r="O59" i="7"/>
  <c r="N59" i="7"/>
  <c r="H59" i="7"/>
  <c r="L59" i="7" s="1"/>
  <c r="O58" i="7"/>
  <c r="N58" i="7"/>
  <c r="H58" i="7"/>
  <c r="L58" i="7" s="1"/>
  <c r="O57" i="7"/>
  <c r="N57" i="7"/>
  <c r="H57" i="7"/>
  <c r="L57" i="7" s="1"/>
  <c r="O56" i="7"/>
  <c r="N56" i="7"/>
  <c r="H56" i="7"/>
  <c r="L56" i="7" s="1"/>
  <c r="O55" i="7"/>
  <c r="N55" i="7"/>
  <c r="H55" i="7"/>
  <c r="L55" i="7" s="1"/>
  <c r="O54" i="7"/>
  <c r="N54" i="7"/>
  <c r="H54" i="7"/>
  <c r="L54" i="7" s="1"/>
  <c r="O53" i="7"/>
  <c r="N53" i="7"/>
  <c r="H53" i="7"/>
  <c r="L53" i="7" s="1"/>
  <c r="O52" i="7"/>
  <c r="N52" i="7"/>
  <c r="H52" i="7"/>
  <c r="L52" i="7" s="1"/>
  <c r="Q39" i="7"/>
  <c r="Q38" i="7"/>
  <c r="Q37" i="7"/>
  <c r="Q36" i="7"/>
  <c r="Q35" i="7"/>
  <c r="Q34" i="7"/>
  <c r="Q33" i="7"/>
  <c r="Q32" i="7"/>
  <c r="G32" i="7"/>
  <c r="G34" i="7" s="1"/>
  <c r="F32" i="7"/>
  <c r="F34" i="7" s="1"/>
  <c r="E32" i="7"/>
  <c r="E34" i="7" s="1"/>
  <c r="H29" i="7"/>
  <c r="F29" i="7"/>
  <c r="H28" i="7"/>
  <c r="F28" i="7"/>
  <c r="H27" i="7"/>
  <c r="F27" i="7"/>
  <c r="H26" i="7"/>
  <c r="F26" i="7"/>
  <c r="M25" i="7"/>
  <c r="P22" i="7" s="1"/>
  <c r="Q22" i="7" s="1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M17" i="7"/>
  <c r="H17" i="7"/>
  <c r="F17" i="7"/>
  <c r="Q16" i="7"/>
  <c r="O16" i="7"/>
  <c r="H16" i="7"/>
  <c r="F16" i="7"/>
  <c r="Q15" i="7"/>
  <c r="O15" i="7"/>
  <c r="Q14" i="7"/>
  <c r="O14" i="7"/>
  <c r="Q13" i="7"/>
  <c r="O13" i="7"/>
  <c r="Q12" i="7"/>
  <c r="O12" i="7"/>
  <c r="Q11" i="7"/>
  <c r="O11" i="7"/>
  <c r="Q10" i="7"/>
  <c r="Q17" i="7" s="1"/>
  <c r="Q21" i="7" s="1"/>
  <c r="O10" i="7"/>
  <c r="O17" i="7" s="1"/>
  <c r="G79" i="6"/>
  <c r="F79" i="6"/>
  <c r="E79" i="6"/>
  <c r="O77" i="6"/>
  <c r="N77" i="6"/>
  <c r="H77" i="6"/>
  <c r="L77" i="6" s="1"/>
  <c r="O76" i="6"/>
  <c r="N76" i="6"/>
  <c r="H76" i="6"/>
  <c r="L76" i="6" s="1"/>
  <c r="O75" i="6"/>
  <c r="N75" i="6"/>
  <c r="H75" i="6"/>
  <c r="L75" i="6" s="1"/>
  <c r="O74" i="6"/>
  <c r="N74" i="6"/>
  <c r="H74" i="6"/>
  <c r="L74" i="6" s="1"/>
  <c r="O73" i="6"/>
  <c r="N73" i="6"/>
  <c r="H73" i="6"/>
  <c r="L73" i="6" s="1"/>
  <c r="O72" i="6"/>
  <c r="N72" i="6"/>
  <c r="H72" i="6"/>
  <c r="L72" i="6" s="1"/>
  <c r="O71" i="6"/>
  <c r="N71" i="6"/>
  <c r="H71" i="6"/>
  <c r="L71" i="6" s="1"/>
  <c r="O70" i="6"/>
  <c r="N70" i="6"/>
  <c r="L70" i="6"/>
  <c r="H70" i="6"/>
  <c r="O69" i="6"/>
  <c r="N69" i="6"/>
  <c r="H69" i="6"/>
  <c r="L69" i="6" s="1"/>
  <c r="O68" i="6"/>
  <c r="N68" i="6"/>
  <c r="L68" i="6"/>
  <c r="H68" i="6"/>
  <c r="O67" i="6"/>
  <c r="N67" i="6"/>
  <c r="H67" i="6"/>
  <c r="L67" i="6" s="1"/>
  <c r="O66" i="6"/>
  <c r="N66" i="6"/>
  <c r="H66" i="6"/>
  <c r="L66" i="6" s="1"/>
  <c r="O65" i="6"/>
  <c r="N65" i="6"/>
  <c r="H65" i="6"/>
  <c r="L65" i="6" s="1"/>
  <c r="O64" i="6"/>
  <c r="N64" i="6"/>
  <c r="H64" i="6"/>
  <c r="L64" i="6" s="1"/>
  <c r="O63" i="6"/>
  <c r="N63" i="6"/>
  <c r="H63" i="6"/>
  <c r="L63" i="6" s="1"/>
  <c r="O62" i="6"/>
  <c r="N62" i="6"/>
  <c r="L62" i="6"/>
  <c r="H62" i="6"/>
  <c r="O61" i="6"/>
  <c r="N61" i="6"/>
  <c r="H61" i="6"/>
  <c r="L61" i="6" s="1"/>
  <c r="O60" i="6"/>
  <c r="N60" i="6"/>
  <c r="L60" i="6"/>
  <c r="H60" i="6"/>
  <c r="O59" i="6"/>
  <c r="N59" i="6"/>
  <c r="H59" i="6"/>
  <c r="L59" i="6" s="1"/>
  <c r="O58" i="6"/>
  <c r="N58" i="6"/>
  <c r="H58" i="6"/>
  <c r="L58" i="6" s="1"/>
  <c r="O57" i="6"/>
  <c r="N57" i="6"/>
  <c r="H57" i="6"/>
  <c r="L57" i="6" s="1"/>
  <c r="O56" i="6"/>
  <c r="N56" i="6"/>
  <c r="H56" i="6"/>
  <c r="L56" i="6" s="1"/>
  <c r="O55" i="6"/>
  <c r="N55" i="6"/>
  <c r="H55" i="6"/>
  <c r="L55" i="6" s="1"/>
  <c r="O54" i="6"/>
  <c r="N54" i="6"/>
  <c r="L54" i="6"/>
  <c r="H54" i="6"/>
  <c r="O53" i="6"/>
  <c r="N53" i="6"/>
  <c r="H53" i="6"/>
  <c r="L53" i="6" s="1"/>
  <c r="O52" i="6"/>
  <c r="N52" i="6"/>
  <c r="L52" i="6"/>
  <c r="H52" i="6"/>
  <c r="Q39" i="6"/>
  <c r="Q38" i="6"/>
  <c r="Q37" i="6"/>
  <c r="Q36" i="6"/>
  <c r="Q35" i="6"/>
  <c r="Q34" i="6"/>
  <c r="Q33" i="6"/>
  <c r="Q32" i="6"/>
  <c r="G32" i="6"/>
  <c r="G34" i="6" s="1"/>
  <c r="F32" i="6"/>
  <c r="F34" i="6" s="1"/>
  <c r="E32" i="6"/>
  <c r="H34" i="6" s="1"/>
  <c r="H29" i="6"/>
  <c r="F29" i="6"/>
  <c r="H28" i="6"/>
  <c r="F28" i="6"/>
  <c r="H27" i="6"/>
  <c r="F27" i="6"/>
  <c r="H26" i="6"/>
  <c r="F26" i="6"/>
  <c r="M25" i="6"/>
  <c r="P22" i="6" s="1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H32" i="6" s="1"/>
  <c r="F19" i="6"/>
  <c r="H18" i="6"/>
  <c r="F18" i="6"/>
  <c r="M17" i="6"/>
  <c r="H17" i="6"/>
  <c r="F17" i="6"/>
  <c r="Q16" i="6"/>
  <c r="O16" i="6"/>
  <c r="H16" i="6"/>
  <c r="F16" i="6"/>
  <c r="Q15" i="6"/>
  <c r="O15" i="6"/>
  <c r="Q14" i="6"/>
  <c r="O14" i="6"/>
  <c r="Q13" i="6"/>
  <c r="O13" i="6"/>
  <c r="Q12" i="6"/>
  <c r="O12" i="6"/>
  <c r="Q11" i="6"/>
  <c r="Q17" i="6" s="1"/>
  <c r="Q21" i="6" s="1"/>
  <c r="O11" i="6"/>
  <c r="Q10" i="6"/>
  <c r="O10" i="6"/>
  <c r="O17" i="6" s="1"/>
  <c r="G79" i="5"/>
  <c r="F79" i="5"/>
  <c r="E79" i="5"/>
  <c r="O77" i="5"/>
  <c r="N77" i="5"/>
  <c r="H77" i="5"/>
  <c r="L77" i="5" s="1"/>
  <c r="O76" i="5"/>
  <c r="N76" i="5"/>
  <c r="L76" i="5"/>
  <c r="H76" i="5"/>
  <c r="O75" i="5"/>
  <c r="N75" i="5"/>
  <c r="H75" i="5"/>
  <c r="L75" i="5" s="1"/>
  <c r="O74" i="5"/>
  <c r="N74" i="5"/>
  <c r="H74" i="5"/>
  <c r="L74" i="5" s="1"/>
  <c r="O73" i="5"/>
  <c r="N73" i="5"/>
  <c r="H73" i="5"/>
  <c r="L73" i="5" s="1"/>
  <c r="O72" i="5"/>
  <c r="N72" i="5"/>
  <c r="H72" i="5"/>
  <c r="L72" i="5" s="1"/>
  <c r="O71" i="5"/>
  <c r="N71" i="5"/>
  <c r="H71" i="5"/>
  <c r="L71" i="5" s="1"/>
  <c r="O70" i="5"/>
  <c r="N70" i="5"/>
  <c r="L70" i="5"/>
  <c r="H70" i="5"/>
  <c r="O69" i="5"/>
  <c r="N69" i="5"/>
  <c r="H69" i="5"/>
  <c r="L69" i="5" s="1"/>
  <c r="O68" i="5"/>
  <c r="N68" i="5"/>
  <c r="L68" i="5"/>
  <c r="H68" i="5"/>
  <c r="O67" i="5"/>
  <c r="N67" i="5"/>
  <c r="H67" i="5"/>
  <c r="L67" i="5" s="1"/>
  <c r="O66" i="5"/>
  <c r="N66" i="5"/>
  <c r="H66" i="5"/>
  <c r="L66" i="5" s="1"/>
  <c r="O65" i="5"/>
  <c r="N65" i="5"/>
  <c r="H65" i="5"/>
  <c r="L65" i="5" s="1"/>
  <c r="O64" i="5"/>
  <c r="N64" i="5"/>
  <c r="H64" i="5"/>
  <c r="L64" i="5" s="1"/>
  <c r="O63" i="5"/>
  <c r="N63" i="5"/>
  <c r="H63" i="5"/>
  <c r="L63" i="5" s="1"/>
  <c r="O62" i="5"/>
  <c r="N62" i="5"/>
  <c r="L62" i="5"/>
  <c r="H62" i="5"/>
  <c r="O61" i="5"/>
  <c r="N61" i="5"/>
  <c r="H61" i="5"/>
  <c r="L61" i="5" s="1"/>
  <c r="O60" i="5"/>
  <c r="N60" i="5"/>
  <c r="L60" i="5"/>
  <c r="H60" i="5"/>
  <c r="O59" i="5"/>
  <c r="N59" i="5"/>
  <c r="H59" i="5"/>
  <c r="L59" i="5" s="1"/>
  <c r="O58" i="5"/>
  <c r="N58" i="5"/>
  <c r="H58" i="5"/>
  <c r="L58" i="5" s="1"/>
  <c r="O57" i="5"/>
  <c r="N57" i="5"/>
  <c r="H57" i="5"/>
  <c r="L57" i="5" s="1"/>
  <c r="O56" i="5"/>
  <c r="N56" i="5"/>
  <c r="H56" i="5"/>
  <c r="L56" i="5" s="1"/>
  <c r="O55" i="5"/>
  <c r="N55" i="5"/>
  <c r="H55" i="5"/>
  <c r="L55" i="5" s="1"/>
  <c r="O54" i="5"/>
  <c r="N54" i="5"/>
  <c r="L54" i="5"/>
  <c r="H54" i="5"/>
  <c r="O53" i="5"/>
  <c r="N53" i="5"/>
  <c r="H53" i="5"/>
  <c r="L53" i="5" s="1"/>
  <c r="O52" i="5"/>
  <c r="N52" i="5"/>
  <c r="L52" i="5"/>
  <c r="H52" i="5"/>
  <c r="Q39" i="5"/>
  <c r="Q38" i="5"/>
  <c r="Q37" i="5"/>
  <c r="Q36" i="5"/>
  <c r="Q35" i="5"/>
  <c r="Q34" i="5"/>
  <c r="Q33" i="5"/>
  <c r="Q32" i="5"/>
  <c r="G32" i="5"/>
  <c r="G34" i="5" s="1"/>
  <c r="F32" i="5"/>
  <c r="F34" i="5" s="1"/>
  <c r="E32" i="5"/>
  <c r="H34" i="5" s="1"/>
  <c r="H29" i="5"/>
  <c r="F29" i="5"/>
  <c r="H28" i="5"/>
  <c r="F28" i="5"/>
  <c r="H27" i="5"/>
  <c r="F27" i="5"/>
  <c r="H26" i="5"/>
  <c r="F26" i="5"/>
  <c r="M25" i="5"/>
  <c r="P22" i="5" s="1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M17" i="5"/>
  <c r="H17" i="5"/>
  <c r="F17" i="5"/>
  <c r="Q16" i="5"/>
  <c r="O16" i="5"/>
  <c r="H16" i="5"/>
  <c r="F16" i="5"/>
  <c r="Q15" i="5"/>
  <c r="O15" i="5"/>
  <c r="Q14" i="5"/>
  <c r="O14" i="5"/>
  <c r="Q13" i="5"/>
  <c r="O13" i="5"/>
  <c r="Q12" i="5"/>
  <c r="O12" i="5"/>
  <c r="Q11" i="5"/>
  <c r="Q17" i="5" s="1"/>
  <c r="Q21" i="5" s="1"/>
  <c r="O11" i="5"/>
  <c r="O17" i="5" s="1"/>
  <c r="Q10" i="5"/>
  <c r="O10" i="5"/>
  <c r="G79" i="4"/>
  <c r="F79" i="4"/>
  <c r="E79" i="4"/>
  <c r="O77" i="4"/>
  <c r="N77" i="4"/>
  <c r="H77" i="4"/>
  <c r="L77" i="4" s="1"/>
  <c r="O76" i="4"/>
  <c r="N76" i="4"/>
  <c r="H76" i="4"/>
  <c r="L76" i="4" s="1"/>
  <c r="O75" i="4"/>
  <c r="N75" i="4"/>
  <c r="H75" i="4"/>
  <c r="L75" i="4" s="1"/>
  <c r="O74" i="4"/>
  <c r="N74" i="4"/>
  <c r="H74" i="4"/>
  <c r="L74" i="4" s="1"/>
  <c r="O73" i="4"/>
  <c r="N73" i="4"/>
  <c r="H73" i="4"/>
  <c r="L73" i="4" s="1"/>
  <c r="O72" i="4"/>
  <c r="N72" i="4"/>
  <c r="H72" i="4"/>
  <c r="L72" i="4" s="1"/>
  <c r="O71" i="4"/>
  <c r="N71" i="4"/>
  <c r="H71" i="4"/>
  <c r="L71" i="4" s="1"/>
  <c r="O70" i="4"/>
  <c r="N70" i="4"/>
  <c r="H70" i="4"/>
  <c r="L70" i="4" s="1"/>
  <c r="O69" i="4"/>
  <c r="N69" i="4"/>
  <c r="H69" i="4"/>
  <c r="L69" i="4" s="1"/>
  <c r="O68" i="4"/>
  <c r="N68" i="4"/>
  <c r="H68" i="4"/>
  <c r="L68" i="4" s="1"/>
  <c r="O67" i="4"/>
  <c r="N67" i="4"/>
  <c r="H67" i="4"/>
  <c r="L67" i="4" s="1"/>
  <c r="O66" i="4"/>
  <c r="N66" i="4"/>
  <c r="H66" i="4"/>
  <c r="L66" i="4" s="1"/>
  <c r="O65" i="4"/>
  <c r="N65" i="4"/>
  <c r="H65" i="4"/>
  <c r="L65" i="4" s="1"/>
  <c r="O64" i="4"/>
  <c r="N64" i="4"/>
  <c r="H64" i="4"/>
  <c r="L64" i="4" s="1"/>
  <c r="O63" i="4"/>
  <c r="H63" i="4"/>
  <c r="O62" i="4"/>
  <c r="H62" i="4"/>
  <c r="O61" i="4"/>
  <c r="H61" i="4"/>
  <c r="O60" i="4"/>
  <c r="H60" i="4"/>
  <c r="O59" i="4"/>
  <c r="H59" i="4"/>
  <c r="O58" i="4"/>
  <c r="H58" i="4"/>
  <c r="O57" i="4"/>
  <c r="H57" i="4"/>
  <c r="O56" i="4"/>
  <c r="H56" i="4"/>
  <c r="O55" i="4"/>
  <c r="H55" i="4"/>
  <c r="O54" i="4"/>
  <c r="H54" i="4"/>
  <c r="O53" i="4"/>
  <c r="H53" i="4"/>
  <c r="O52" i="4"/>
  <c r="H52" i="4"/>
  <c r="Q39" i="4"/>
  <c r="Q38" i="4"/>
  <c r="Q37" i="4"/>
  <c r="Q36" i="4"/>
  <c r="Q35" i="4"/>
  <c r="Q34" i="4"/>
  <c r="Q33" i="4"/>
  <c r="Q32" i="4"/>
  <c r="G32" i="4"/>
  <c r="G34" i="4" s="1"/>
  <c r="F32" i="4"/>
  <c r="F34" i="4" s="1"/>
  <c r="E32" i="4"/>
  <c r="E34" i="4" s="1"/>
  <c r="H29" i="4"/>
  <c r="F29" i="4"/>
  <c r="H28" i="4"/>
  <c r="F28" i="4"/>
  <c r="H27" i="4"/>
  <c r="F27" i="4"/>
  <c r="H26" i="4"/>
  <c r="F26" i="4"/>
  <c r="M25" i="4"/>
  <c r="P22" i="4" s="1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H18" i="4"/>
  <c r="M17" i="4"/>
  <c r="H17" i="4"/>
  <c r="Q16" i="4"/>
  <c r="O16" i="4"/>
  <c r="H16" i="4"/>
  <c r="F16" i="4"/>
  <c r="F17" i="4" s="1"/>
  <c r="F18" i="4" s="1"/>
  <c r="F19" i="4" s="1"/>
  <c r="Q15" i="4"/>
  <c r="O15" i="4"/>
  <c r="Q14" i="4"/>
  <c r="O14" i="4"/>
  <c r="Q13" i="4"/>
  <c r="O13" i="4"/>
  <c r="Q12" i="4"/>
  <c r="O12" i="4"/>
  <c r="Q11" i="4"/>
  <c r="O11" i="4"/>
  <c r="Q10" i="4"/>
  <c r="O10" i="4"/>
  <c r="F79" i="3"/>
  <c r="G79" i="3"/>
  <c r="E79" i="3"/>
  <c r="O77" i="3"/>
  <c r="N77" i="3"/>
  <c r="H77" i="3"/>
  <c r="L77" i="3" s="1"/>
  <c r="O76" i="3"/>
  <c r="N76" i="3"/>
  <c r="H76" i="3"/>
  <c r="L76" i="3" s="1"/>
  <c r="O75" i="3"/>
  <c r="N75" i="3"/>
  <c r="H75" i="3"/>
  <c r="L75" i="3" s="1"/>
  <c r="O74" i="3"/>
  <c r="N74" i="3"/>
  <c r="H74" i="3"/>
  <c r="L74" i="3" s="1"/>
  <c r="O73" i="3"/>
  <c r="N73" i="3"/>
  <c r="H73" i="3"/>
  <c r="L73" i="3" s="1"/>
  <c r="O72" i="3"/>
  <c r="N72" i="3"/>
  <c r="H72" i="3"/>
  <c r="L72" i="3" s="1"/>
  <c r="O71" i="3"/>
  <c r="N71" i="3"/>
  <c r="H71" i="3"/>
  <c r="L71" i="3" s="1"/>
  <c r="O70" i="3"/>
  <c r="N70" i="3"/>
  <c r="H70" i="3"/>
  <c r="L70" i="3" s="1"/>
  <c r="O69" i="3"/>
  <c r="N69" i="3"/>
  <c r="H69" i="3"/>
  <c r="L69" i="3" s="1"/>
  <c r="O68" i="3"/>
  <c r="N68" i="3"/>
  <c r="H68" i="3"/>
  <c r="L68" i="3" s="1"/>
  <c r="O67" i="3"/>
  <c r="N67" i="3"/>
  <c r="H67" i="3"/>
  <c r="L67" i="3" s="1"/>
  <c r="O66" i="3"/>
  <c r="N66" i="3"/>
  <c r="H66" i="3"/>
  <c r="L66" i="3" s="1"/>
  <c r="O65" i="3"/>
  <c r="N65" i="3"/>
  <c r="H65" i="3"/>
  <c r="L65" i="3" s="1"/>
  <c r="O64" i="3"/>
  <c r="N64" i="3"/>
  <c r="H64" i="3"/>
  <c r="L64" i="3" s="1"/>
  <c r="O63" i="3"/>
  <c r="H63" i="3"/>
  <c r="L63" i="3" s="1"/>
  <c r="N63" i="3" s="1"/>
  <c r="O62" i="3"/>
  <c r="H62" i="3"/>
  <c r="O61" i="3"/>
  <c r="H61" i="3"/>
  <c r="L61" i="3" s="1"/>
  <c r="N61" i="3" s="1"/>
  <c r="O60" i="3"/>
  <c r="H60" i="3"/>
  <c r="O59" i="3"/>
  <c r="H59" i="3"/>
  <c r="O58" i="3"/>
  <c r="H58" i="3"/>
  <c r="O57" i="3"/>
  <c r="H57" i="3"/>
  <c r="L57" i="3" s="1"/>
  <c r="N57" i="3" s="1"/>
  <c r="O56" i="3"/>
  <c r="H56" i="3"/>
  <c r="O55" i="3"/>
  <c r="H55" i="3"/>
  <c r="L55" i="3" s="1"/>
  <c r="N55" i="3" s="1"/>
  <c r="O54" i="3"/>
  <c r="H54" i="3"/>
  <c r="O53" i="3"/>
  <c r="H53" i="3"/>
  <c r="L53" i="3" s="1"/>
  <c r="N53" i="3" s="1"/>
  <c r="O52" i="3"/>
  <c r="H52" i="3"/>
  <c r="Q39" i="3"/>
  <c r="Q38" i="3"/>
  <c r="Q37" i="3"/>
  <c r="Q36" i="3"/>
  <c r="Q35" i="3"/>
  <c r="Q34" i="3"/>
  <c r="Q33" i="3"/>
  <c r="Q32" i="3"/>
  <c r="M25" i="3"/>
  <c r="P22" i="3" s="1"/>
  <c r="M17" i="3"/>
  <c r="Q16" i="3"/>
  <c r="O16" i="3"/>
  <c r="Q15" i="3"/>
  <c r="O15" i="3"/>
  <c r="Q14" i="3"/>
  <c r="O14" i="3"/>
  <c r="Q13" i="3"/>
  <c r="O13" i="3"/>
  <c r="Q12" i="3"/>
  <c r="O12" i="3"/>
  <c r="Q11" i="3"/>
  <c r="O11" i="3"/>
  <c r="Q10" i="3"/>
  <c r="O10" i="3"/>
  <c r="G32" i="3"/>
  <c r="H34" i="3" s="1"/>
  <c r="F32" i="3"/>
  <c r="F34" i="3" s="1"/>
  <c r="E32" i="3"/>
  <c r="E34" i="3" s="1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H18" i="3"/>
  <c r="H17" i="3"/>
  <c r="H32" i="3" s="1"/>
  <c r="H16" i="3"/>
  <c r="F16" i="3"/>
  <c r="F17" i="3" s="1"/>
  <c r="F18" i="3" s="1"/>
  <c r="F19" i="3" s="1"/>
  <c r="F32" i="2"/>
  <c r="F34" i="2" s="1"/>
  <c r="C12" i="1"/>
  <c r="D12" i="1"/>
  <c r="B12" i="1"/>
  <c r="C11" i="1"/>
  <c r="D11" i="1"/>
  <c r="B11" i="1"/>
  <c r="A17" i="2"/>
  <c r="A30" i="2" s="1"/>
  <c r="A18" i="2"/>
  <c r="A19" i="2"/>
  <c r="A20" i="2"/>
  <c r="A21" i="2"/>
  <c r="A22" i="2"/>
  <c r="A23" i="2"/>
  <c r="A24" i="2"/>
  <c r="A25" i="2"/>
  <c r="A26" i="2"/>
  <c r="A27" i="2"/>
  <c r="A28" i="2"/>
  <c r="A29" i="2"/>
  <c r="A16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52" i="2"/>
  <c r="G79" i="2"/>
  <c r="F79" i="2"/>
  <c r="E79" i="2"/>
  <c r="H53" i="2"/>
  <c r="H54" i="2"/>
  <c r="H55" i="2"/>
  <c r="H56" i="2"/>
  <c r="H57" i="2"/>
  <c r="H58" i="2"/>
  <c r="H59" i="2"/>
  <c r="H60" i="2"/>
  <c r="H61" i="2"/>
  <c r="H62" i="2"/>
  <c r="H63" i="2"/>
  <c r="H64" i="2"/>
  <c r="L64" i="2" s="1"/>
  <c r="H65" i="2"/>
  <c r="L65" i="2" s="1"/>
  <c r="H66" i="2"/>
  <c r="L66" i="2" s="1"/>
  <c r="H67" i="2"/>
  <c r="L67" i="2" s="1"/>
  <c r="H68" i="2"/>
  <c r="L68" i="2" s="1"/>
  <c r="H69" i="2"/>
  <c r="L69" i="2" s="1"/>
  <c r="H70" i="2"/>
  <c r="L70" i="2" s="1"/>
  <c r="H71" i="2"/>
  <c r="L71" i="2" s="1"/>
  <c r="H72" i="2"/>
  <c r="L72" i="2" s="1"/>
  <c r="H73" i="2"/>
  <c r="L73" i="2" s="1"/>
  <c r="H74" i="2"/>
  <c r="L74" i="2" s="1"/>
  <c r="H75" i="2"/>
  <c r="L75" i="2" s="1"/>
  <c r="H76" i="2"/>
  <c r="L76" i="2" s="1"/>
  <c r="H77" i="2"/>
  <c r="L77" i="2" s="1"/>
  <c r="H52" i="2"/>
  <c r="F24" i="2"/>
  <c r="F25" i="2"/>
  <c r="F26" i="2"/>
  <c r="Q33" i="2"/>
  <c r="Q34" i="2"/>
  <c r="Q35" i="2"/>
  <c r="Q36" i="2"/>
  <c r="Q37" i="2"/>
  <c r="Q38" i="2"/>
  <c r="Q39" i="2"/>
  <c r="Q32" i="2"/>
  <c r="F20" i="2"/>
  <c r="F21" i="2"/>
  <c r="F22" i="2"/>
  <c r="F23" i="2"/>
  <c r="F27" i="2"/>
  <c r="F28" i="2"/>
  <c r="F29" i="2"/>
  <c r="F16" i="2"/>
  <c r="F17" i="2" s="1"/>
  <c r="F18" i="2" s="1"/>
  <c r="F19" i="2" s="1"/>
  <c r="H17" i="2"/>
  <c r="H32" i="2" s="1"/>
  <c r="H18" i="2"/>
  <c r="H19" i="2"/>
  <c r="H20" i="2"/>
  <c r="H21" i="2"/>
  <c r="H22" i="2"/>
  <c r="H23" i="2"/>
  <c r="H24" i="2"/>
  <c r="H25" i="2"/>
  <c r="H26" i="2"/>
  <c r="H27" i="2"/>
  <c r="H28" i="2"/>
  <c r="H29" i="2"/>
  <c r="H16" i="2"/>
  <c r="M25" i="2"/>
  <c r="P22" i="2" s="1"/>
  <c r="M17" i="2"/>
  <c r="Q11" i="2"/>
  <c r="Q12" i="2"/>
  <c r="Q13" i="2"/>
  <c r="Q14" i="2"/>
  <c r="Q15" i="2"/>
  <c r="Q16" i="2"/>
  <c r="Q10" i="2"/>
  <c r="O11" i="2"/>
  <c r="O12" i="2"/>
  <c r="O13" i="2"/>
  <c r="O14" i="2"/>
  <c r="O15" i="2"/>
  <c r="O16" i="2"/>
  <c r="O10" i="2"/>
  <c r="G32" i="2"/>
  <c r="G34" i="2" s="1"/>
  <c r="E32" i="2"/>
  <c r="E34" i="2" s="1"/>
  <c r="C2" i="2"/>
  <c r="C3" i="2"/>
  <c r="B3" i="2"/>
  <c r="B2" i="2"/>
  <c r="Q40" i="7" l="1"/>
  <c r="O17" i="3"/>
  <c r="L52" i="3"/>
  <c r="N52" i="3" s="1"/>
  <c r="L54" i="3"/>
  <c r="N54" i="3" s="1"/>
  <c r="L56" i="3"/>
  <c r="N56" i="3" s="1"/>
  <c r="L58" i="3"/>
  <c r="N58" i="3" s="1"/>
  <c r="L60" i="3"/>
  <c r="N60" i="3" s="1"/>
  <c r="L62" i="3"/>
  <c r="N62" i="3" s="1"/>
  <c r="Q22" i="5"/>
  <c r="Q40" i="5"/>
  <c r="Q17" i="8"/>
  <c r="Q21" i="8" s="1"/>
  <c r="E34" i="10"/>
  <c r="H32" i="8"/>
  <c r="H34" i="4"/>
  <c r="Q40" i="6"/>
  <c r="Q43" i="6" s="1"/>
  <c r="H32" i="7"/>
  <c r="H32" i="5"/>
  <c r="Q22" i="8"/>
  <c r="Q40" i="8"/>
  <c r="O17" i="9"/>
  <c r="Q40" i="9"/>
  <c r="O17" i="10"/>
  <c r="Q22" i="10" s="1"/>
  <c r="O17" i="11"/>
  <c r="Q20" i="11" s="1"/>
  <c r="Q40" i="11"/>
  <c r="E34" i="11"/>
  <c r="Q20" i="10"/>
  <c r="H32" i="10"/>
  <c r="Q22" i="9"/>
  <c r="Q23" i="9"/>
  <c r="Q20" i="9"/>
  <c r="Q27" i="9" s="1"/>
  <c r="Q43" i="9" s="1"/>
  <c r="E34" i="9"/>
  <c r="E34" i="8"/>
  <c r="Q20" i="8"/>
  <c r="Q20" i="7"/>
  <c r="Q27" i="7" s="1"/>
  <c r="Q43" i="7" s="1"/>
  <c r="Q23" i="7"/>
  <c r="H34" i="7"/>
  <c r="Q23" i="6"/>
  <c r="Q20" i="6"/>
  <c r="Q27" i="6" s="1"/>
  <c r="Q22" i="6"/>
  <c r="E34" i="6"/>
  <c r="Q23" i="5"/>
  <c r="E34" i="5"/>
  <c r="Q20" i="5"/>
  <c r="Q40" i="4"/>
  <c r="Q17" i="4"/>
  <c r="Q21" i="4" s="1"/>
  <c r="O17" i="4"/>
  <c r="Q22" i="4" s="1"/>
  <c r="Q20" i="4"/>
  <c r="H32" i="4"/>
  <c r="L60" i="4"/>
  <c r="N60" i="4" s="1"/>
  <c r="Q40" i="3"/>
  <c r="Q17" i="3"/>
  <c r="Q21" i="3" s="1"/>
  <c r="L59" i="3"/>
  <c r="N59" i="3" s="1"/>
  <c r="Q20" i="3"/>
  <c r="Q22" i="3"/>
  <c r="G34" i="3"/>
  <c r="O17" i="2"/>
  <c r="Q20" i="2" s="1"/>
  <c r="H34" i="2"/>
  <c r="Q17" i="2"/>
  <c r="Q21" i="2" s="1"/>
  <c r="Q40" i="2"/>
  <c r="Q22" i="2"/>
  <c r="Q22" i="11" l="1"/>
  <c r="Q27" i="5"/>
  <c r="Q43" i="5" s="1"/>
  <c r="Q23" i="10"/>
  <c r="Q27" i="10" s="1"/>
  <c r="Q43" i="10" s="1"/>
  <c r="Q23" i="11"/>
  <c r="Q27" i="11" s="1"/>
  <c r="Q43" i="11" s="1"/>
  <c r="Q23" i="8"/>
  <c r="P75" i="9"/>
  <c r="Q75" i="9" s="1"/>
  <c r="P73" i="9"/>
  <c r="Q73" i="9" s="1"/>
  <c r="P65" i="9"/>
  <c r="Q65" i="9" s="1"/>
  <c r="P59" i="9"/>
  <c r="Q59" i="9" s="1"/>
  <c r="P55" i="9"/>
  <c r="Q55" i="9" s="1"/>
  <c r="P71" i="9"/>
  <c r="Q71" i="9" s="1"/>
  <c r="P69" i="9"/>
  <c r="Q69" i="9" s="1"/>
  <c r="P76" i="9"/>
  <c r="Q76" i="9" s="1"/>
  <c r="P74" i="9"/>
  <c r="Q74" i="9" s="1"/>
  <c r="P72" i="9"/>
  <c r="Q72" i="9" s="1"/>
  <c r="P70" i="9"/>
  <c r="Q70" i="9" s="1"/>
  <c r="P68" i="9"/>
  <c r="Q68" i="9" s="1"/>
  <c r="P66" i="9"/>
  <c r="Q66" i="9" s="1"/>
  <c r="P64" i="9"/>
  <c r="Q64" i="9" s="1"/>
  <c r="P62" i="9"/>
  <c r="Q62" i="9" s="1"/>
  <c r="P60" i="9"/>
  <c r="Q60" i="9" s="1"/>
  <c r="P58" i="9"/>
  <c r="Q58" i="9" s="1"/>
  <c r="P56" i="9"/>
  <c r="Q56" i="9" s="1"/>
  <c r="P54" i="9"/>
  <c r="Q54" i="9" s="1"/>
  <c r="P52" i="9"/>
  <c r="Q52" i="9" s="1"/>
  <c r="P77" i="9"/>
  <c r="Q77" i="9" s="1"/>
  <c r="P67" i="9"/>
  <c r="Q67" i="9" s="1"/>
  <c r="P63" i="9"/>
  <c r="Q63" i="9" s="1"/>
  <c r="P61" i="9"/>
  <c r="Q61" i="9" s="1"/>
  <c r="P57" i="9"/>
  <c r="Q57" i="9" s="1"/>
  <c r="P53" i="9"/>
  <c r="Q53" i="9" s="1"/>
  <c r="Q27" i="8"/>
  <c r="Q43" i="8" s="1"/>
  <c r="P73" i="7"/>
  <c r="Q73" i="7" s="1"/>
  <c r="P71" i="7"/>
  <c r="Q71" i="7" s="1"/>
  <c r="P69" i="7"/>
  <c r="Q69" i="7" s="1"/>
  <c r="P67" i="7"/>
  <c r="Q67" i="7" s="1"/>
  <c r="P65" i="7"/>
  <c r="Q65" i="7" s="1"/>
  <c r="P63" i="7"/>
  <c r="Q63" i="7" s="1"/>
  <c r="P61" i="7"/>
  <c r="Q61" i="7" s="1"/>
  <c r="P59" i="7"/>
  <c r="Q59" i="7" s="1"/>
  <c r="P57" i="7"/>
  <c r="Q57" i="7" s="1"/>
  <c r="P55" i="7"/>
  <c r="Q55" i="7" s="1"/>
  <c r="P53" i="7"/>
  <c r="Q53" i="7" s="1"/>
  <c r="P76" i="7"/>
  <c r="Q76" i="7" s="1"/>
  <c r="P74" i="7"/>
  <c r="Q74" i="7" s="1"/>
  <c r="P72" i="7"/>
  <c r="Q72" i="7" s="1"/>
  <c r="P70" i="7"/>
  <c r="Q70" i="7" s="1"/>
  <c r="P68" i="7"/>
  <c r="Q68" i="7" s="1"/>
  <c r="P66" i="7"/>
  <c r="Q66" i="7" s="1"/>
  <c r="P64" i="7"/>
  <c r="Q64" i="7" s="1"/>
  <c r="P62" i="7"/>
  <c r="Q62" i="7" s="1"/>
  <c r="P60" i="7"/>
  <c r="Q60" i="7" s="1"/>
  <c r="P58" i="7"/>
  <c r="Q58" i="7" s="1"/>
  <c r="P56" i="7"/>
  <c r="Q56" i="7" s="1"/>
  <c r="P54" i="7"/>
  <c r="Q54" i="7" s="1"/>
  <c r="P52" i="7"/>
  <c r="Q52" i="7" s="1"/>
  <c r="P77" i="7"/>
  <c r="Q77" i="7" s="1"/>
  <c r="P75" i="7"/>
  <c r="Q75" i="7" s="1"/>
  <c r="P77" i="6"/>
  <c r="Q77" i="6" s="1"/>
  <c r="P71" i="6"/>
  <c r="Q71" i="6" s="1"/>
  <c r="P57" i="6"/>
  <c r="Q57" i="6" s="1"/>
  <c r="P55" i="6"/>
  <c r="Q55" i="6" s="1"/>
  <c r="P53" i="6"/>
  <c r="Q53" i="6" s="1"/>
  <c r="P75" i="6"/>
  <c r="Q75" i="6" s="1"/>
  <c r="P73" i="6"/>
  <c r="Q73" i="6" s="1"/>
  <c r="P69" i="6"/>
  <c r="Q69" i="6" s="1"/>
  <c r="P76" i="6"/>
  <c r="Q76" i="6" s="1"/>
  <c r="P74" i="6"/>
  <c r="Q74" i="6" s="1"/>
  <c r="P72" i="6"/>
  <c r="Q72" i="6" s="1"/>
  <c r="P70" i="6"/>
  <c r="Q70" i="6" s="1"/>
  <c r="P68" i="6"/>
  <c r="Q68" i="6" s="1"/>
  <c r="P66" i="6"/>
  <c r="Q66" i="6" s="1"/>
  <c r="P64" i="6"/>
  <c r="Q64" i="6" s="1"/>
  <c r="P62" i="6"/>
  <c r="Q62" i="6" s="1"/>
  <c r="P60" i="6"/>
  <c r="Q60" i="6" s="1"/>
  <c r="P58" i="6"/>
  <c r="Q58" i="6" s="1"/>
  <c r="P56" i="6"/>
  <c r="Q56" i="6" s="1"/>
  <c r="P54" i="6"/>
  <c r="Q54" i="6" s="1"/>
  <c r="P52" i="6"/>
  <c r="Q52" i="6" s="1"/>
  <c r="P67" i="6"/>
  <c r="Q67" i="6" s="1"/>
  <c r="P65" i="6"/>
  <c r="Q65" i="6" s="1"/>
  <c r="P63" i="6"/>
  <c r="Q63" i="6" s="1"/>
  <c r="P61" i="6"/>
  <c r="Q61" i="6" s="1"/>
  <c r="P59" i="6"/>
  <c r="Q59" i="6" s="1"/>
  <c r="P77" i="5"/>
  <c r="Q77" i="5" s="1"/>
  <c r="P75" i="5"/>
  <c r="Q75" i="5" s="1"/>
  <c r="P73" i="5"/>
  <c r="Q73" i="5" s="1"/>
  <c r="P71" i="5"/>
  <c r="Q71" i="5" s="1"/>
  <c r="P69" i="5"/>
  <c r="Q69" i="5" s="1"/>
  <c r="P67" i="5"/>
  <c r="Q67" i="5" s="1"/>
  <c r="P65" i="5"/>
  <c r="Q65" i="5" s="1"/>
  <c r="P63" i="5"/>
  <c r="Q63" i="5" s="1"/>
  <c r="P61" i="5"/>
  <c r="Q61" i="5" s="1"/>
  <c r="P59" i="5"/>
  <c r="Q59" i="5" s="1"/>
  <c r="P57" i="5"/>
  <c r="Q57" i="5" s="1"/>
  <c r="P55" i="5"/>
  <c r="Q55" i="5" s="1"/>
  <c r="P53" i="5"/>
  <c r="Q53" i="5" s="1"/>
  <c r="P76" i="5"/>
  <c r="Q76" i="5" s="1"/>
  <c r="P74" i="5"/>
  <c r="Q74" i="5" s="1"/>
  <c r="P72" i="5"/>
  <c r="Q72" i="5" s="1"/>
  <c r="P70" i="5"/>
  <c r="Q70" i="5" s="1"/>
  <c r="P68" i="5"/>
  <c r="Q68" i="5" s="1"/>
  <c r="P66" i="5"/>
  <c r="Q66" i="5" s="1"/>
  <c r="P64" i="5"/>
  <c r="Q64" i="5" s="1"/>
  <c r="P62" i="5"/>
  <c r="Q62" i="5" s="1"/>
  <c r="P60" i="5"/>
  <c r="Q60" i="5" s="1"/>
  <c r="P58" i="5"/>
  <c r="Q58" i="5" s="1"/>
  <c r="P56" i="5"/>
  <c r="Q56" i="5" s="1"/>
  <c r="P54" i="5"/>
  <c r="Q54" i="5" s="1"/>
  <c r="P52" i="5"/>
  <c r="Q52" i="5" s="1"/>
  <c r="Q23" i="4"/>
  <c r="Q27" i="4" s="1"/>
  <c r="Q43" i="4" s="1"/>
  <c r="L56" i="4"/>
  <c r="N56" i="4" s="1"/>
  <c r="L55" i="4"/>
  <c r="N55" i="4" s="1"/>
  <c r="L58" i="4"/>
  <c r="N58" i="4" s="1"/>
  <c r="L53" i="4"/>
  <c r="N53" i="4" s="1"/>
  <c r="L54" i="4"/>
  <c r="N54" i="4" s="1"/>
  <c r="L52" i="4"/>
  <c r="N52" i="4" s="1"/>
  <c r="L61" i="4"/>
  <c r="N61" i="4" s="1"/>
  <c r="L63" i="4"/>
  <c r="N63" i="4" s="1"/>
  <c r="L57" i="4"/>
  <c r="N57" i="4" s="1"/>
  <c r="L62" i="4"/>
  <c r="N62" i="4" s="1"/>
  <c r="L59" i="4"/>
  <c r="N59" i="4" s="1"/>
  <c r="Q23" i="3"/>
  <c r="Q27" i="3"/>
  <c r="Q43" i="3" s="1"/>
  <c r="L56" i="2"/>
  <c r="N56" i="2" s="1"/>
  <c r="L60" i="2"/>
  <c r="N60" i="2" s="1"/>
  <c r="L53" i="2"/>
  <c r="N53" i="2" s="1"/>
  <c r="L57" i="2"/>
  <c r="N57" i="2" s="1"/>
  <c r="L61" i="2"/>
  <c r="N61" i="2" s="1"/>
  <c r="L54" i="2"/>
  <c r="N54" i="2" s="1"/>
  <c r="L58" i="2"/>
  <c r="N58" i="2" s="1"/>
  <c r="L62" i="2"/>
  <c r="N62" i="2" s="1"/>
  <c r="L52" i="2"/>
  <c r="N52" i="2" s="1"/>
  <c r="L55" i="2"/>
  <c r="N55" i="2" s="1"/>
  <c r="L59" i="2"/>
  <c r="N59" i="2" s="1"/>
  <c r="L63" i="2"/>
  <c r="N63" i="2" s="1"/>
  <c r="Q23" i="2"/>
  <c r="Q27" i="2"/>
  <c r="Q43" i="2" s="1"/>
  <c r="Q79" i="7" l="1"/>
  <c r="E16" i="1" s="1"/>
  <c r="P77" i="11"/>
  <c r="Q77" i="11" s="1"/>
  <c r="P75" i="11"/>
  <c r="Q75" i="11" s="1"/>
  <c r="P73" i="11"/>
  <c r="Q73" i="11" s="1"/>
  <c r="P71" i="11"/>
  <c r="Q71" i="11" s="1"/>
  <c r="P69" i="11"/>
  <c r="Q69" i="11" s="1"/>
  <c r="P67" i="11"/>
  <c r="Q67" i="11" s="1"/>
  <c r="P65" i="11"/>
  <c r="Q65" i="11" s="1"/>
  <c r="P63" i="11"/>
  <c r="Q63" i="11" s="1"/>
  <c r="P61" i="11"/>
  <c r="Q61" i="11" s="1"/>
  <c r="P59" i="11"/>
  <c r="Q59" i="11" s="1"/>
  <c r="P57" i="11"/>
  <c r="Q57" i="11" s="1"/>
  <c r="P55" i="11"/>
  <c r="Q55" i="11" s="1"/>
  <c r="P53" i="11"/>
  <c r="Q53" i="11" s="1"/>
  <c r="P76" i="11"/>
  <c r="Q76" i="11" s="1"/>
  <c r="P74" i="11"/>
  <c r="Q74" i="11" s="1"/>
  <c r="P72" i="11"/>
  <c r="Q72" i="11" s="1"/>
  <c r="P70" i="11"/>
  <c r="Q70" i="11" s="1"/>
  <c r="P68" i="11"/>
  <c r="Q68" i="11" s="1"/>
  <c r="P66" i="11"/>
  <c r="Q66" i="11" s="1"/>
  <c r="P64" i="11"/>
  <c r="Q64" i="11" s="1"/>
  <c r="P62" i="11"/>
  <c r="Q62" i="11" s="1"/>
  <c r="P60" i="11"/>
  <c r="Q60" i="11" s="1"/>
  <c r="P58" i="11"/>
  <c r="Q58" i="11" s="1"/>
  <c r="P56" i="11"/>
  <c r="Q56" i="11" s="1"/>
  <c r="P54" i="11"/>
  <c r="Q54" i="11" s="1"/>
  <c r="P52" i="11"/>
  <c r="Q52" i="11" s="1"/>
  <c r="P77" i="10"/>
  <c r="Q77" i="10" s="1"/>
  <c r="P75" i="10"/>
  <c r="Q75" i="10" s="1"/>
  <c r="P73" i="10"/>
  <c r="Q73" i="10" s="1"/>
  <c r="P71" i="10"/>
  <c r="Q71" i="10" s="1"/>
  <c r="P69" i="10"/>
  <c r="Q69" i="10" s="1"/>
  <c r="P67" i="10"/>
  <c r="Q67" i="10" s="1"/>
  <c r="P65" i="10"/>
  <c r="Q65" i="10" s="1"/>
  <c r="P63" i="10"/>
  <c r="Q63" i="10" s="1"/>
  <c r="P61" i="10"/>
  <c r="Q61" i="10" s="1"/>
  <c r="P59" i="10"/>
  <c r="Q59" i="10" s="1"/>
  <c r="P57" i="10"/>
  <c r="Q57" i="10" s="1"/>
  <c r="P55" i="10"/>
  <c r="Q55" i="10" s="1"/>
  <c r="P53" i="10"/>
  <c r="Q53" i="10" s="1"/>
  <c r="P76" i="10"/>
  <c r="Q76" i="10" s="1"/>
  <c r="P74" i="10"/>
  <c r="Q74" i="10" s="1"/>
  <c r="P72" i="10"/>
  <c r="Q72" i="10" s="1"/>
  <c r="P70" i="10"/>
  <c r="Q70" i="10" s="1"/>
  <c r="P68" i="10"/>
  <c r="Q68" i="10" s="1"/>
  <c r="P66" i="10"/>
  <c r="Q66" i="10" s="1"/>
  <c r="P64" i="10"/>
  <c r="Q64" i="10" s="1"/>
  <c r="P62" i="10"/>
  <c r="Q62" i="10" s="1"/>
  <c r="P56" i="10"/>
  <c r="Q56" i="10" s="1"/>
  <c r="P60" i="10"/>
  <c r="Q60" i="10" s="1"/>
  <c r="P52" i="10"/>
  <c r="Q52" i="10" s="1"/>
  <c r="P54" i="10"/>
  <c r="Q54" i="10" s="1"/>
  <c r="P58" i="10"/>
  <c r="Q58" i="10" s="1"/>
  <c r="Q79" i="9"/>
  <c r="E18" i="1" s="1"/>
  <c r="P75" i="8"/>
  <c r="Q75" i="8" s="1"/>
  <c r="P73" i="8"/>
  <c r="Q73" i="8" s="1"/>
  <c r="P69" i="8"/>
  <c r="Q69" i="8" s="1"/>
  <c r="P67" i="8"/>
  <c r="Q67" i="8" s="1"/>
  <c r="P65" i="8"/>
  <c r="Q65" i="8" s="1"/>
  <c r="P63" i="8"/>
  <c r="Q63" i="8" s="1"/>
  <c r="P61" i="8"/>
  <c r="Q61" i="8" s="1"/>
  <c r="P59" i="8"/>
  <c r="Q59" i="8" s="1"/>
  <c r="P55" i="8"/>
  <c r="Q55" i="8" s="1"/>
  <c r="P76" i="8"/>
  <c r="Q76" i="8" s="1"/>
  <c r="P74" i="8"/>
  <c r="Q74" i="8" s="1"/>
  <c r="P72" i="8"/>
  <c r="Q72" i="8" s="1"/>
  <c r="P70" i="8"/>
  <c r="Q70" i="8" s="1"/>
  <c r="P68" i="8"/>
  <c r="Q68" i="8" s="1"/>
  <c r="P66" i="8"/>
  <c r="Q66" i="8" s="1"/>
  <c r="P64" i="8"/>
  <c r="Q64" i="8" s="1"/>
  <c r="P62" i="8"/>
  <c r="Q62" i="8" s="1"/>
  <c r="P60" i="8"/>
  <c r="Q60" i="8" s="1"/>
  <c r="P58" i="8"/>
  <c r="Q58" i="8" s="1"/>
  <c r="P56" i="8"/>
  <c r="Q56" i="8" s="1"/>
  <c r="P54" i="8"/>
  <c r="Q54" i="8" s="1"/>
  <c r="P52" i="8"/>
  <c r="Q52" i="8" s="1"/>
  <c r="P77" i="8"/>
  <c r="Q77" i="8" s="1"/>
  <c r="P71" i="8"/>
  <c r="Q71" i="8" s="1"/>
  <c r="P57" i="8"/>
  <c r="Q57" i="8" s="1"/>
  <c r="P53" i="8"/>
  <c r="Q53" i="8" s="1"/>
  <c r="Q79" i="6"/>
  <c r="E15" i="1" s="1"/>
  <c r="Q79" i="5"/>
  <c r="E14" i="1" s="1"/>
  <c r="P77" i="4"/>
  <c r="Q77" i="4" s="1"/>
  <c r="P69" i="4"/>
  <c r="Q69" i="4" s="1"/>
  <c r="P61" i="4"/>
  <c r="Q61" i="4" s="1"/>
  <c r="P53" i="4"/>
  <c r="Q53" i="4" s="1"/>
  <c r="P66" i="4"/>
  <c r="Q66" i="4" s="1"/>
  <c r="P76" i="4"/>
  <c r="Q76" i="4" s="1"/>
  <c r="P58" i="4"/>
  <c r="P75" i="4"/>
  <c r="Q75" i="4" s="1"/>
  <c r="P67" i="4"/>
  <c r="Q67" i="4" s="1"/>
  <c r="P59" i="4"/>
  <c r="Q59" i="4" s="1"/>
  <c r="P72" i="4"/>
  <c r="Q72" i="4" s="1"/>
  <c r="P60" i="4"/>
  <c r="Q60" i="4" s="1"/>
  <c r="P68" i="4"/>
  <c r="Q68" i="4" s="1"/>
  <c r="P54" i="4"/>
  <c r="Q54" i="4" s="1"/>
  <c r="P73" i="4"/>
  <c r="Q73" i="4" s="1"/>
  <c r="P65" i="4"/>
  <c r="Q65" i="4" s="1"/>
  <c r="P57" i="4"/>
  <c r="Q57" i="4" s="1"/>
  <c r="P64" i="4"/>
  <c r="Q64" i="4" s="1"/>
  <c r="P56" i="4"/>
  <c r="Q56" i="4" s="1"/>
  <c r="P70" i="4"/>
  <c r="Q70" i="4" s="1"/>
  <c r="P71" i="4"/>
  <c r="Q71" i="4" s="1"/>
  <c r="P63" i="4"/>
  <c r="Q63" i="4" s="1"/>
  <c r="P55" i="4"/>
  <c r="Q55" i="4" s="1"/>
  <c r="P74" i="4"/>
  <c r="Q74" i="4" s="1"/>
  <c r="P52" i="4"/>
  <c r="Q52" i="4" s="1"/>
  <c r="P62" i="4"/>
  <c r="Q62" i="4" s="1"/>
  <c r="Q58" i="4"/>
  <c r="P55" i="3"/>
  <c r="Q55" i="3" s="1"/>
  <c r="P65" i="3"/>
  <c r="Q65" i="3" s="1"/>
  <c r="P73" i="3"/>
  <c r="Q73" i="3" s="1"/>
  <c r="P54" i="3"/>
  <c r="Q54" i="3" s="1"/>
  <c r="P62" i="3"/>
  <c r="Q62" i="3" s="1"/>
  <c r="P70" i="3"/>
  <c r="Q70" i="3" s="1"/>
  <c r="P57" i="3"/>
  <c r="Q57" i="3" s="1"/>
  <c r="P67" i="3"/>
  <c r="Q67" i="3" s="1"/>
  <c r="P75" i="3"/>
  <c r="Q75" i="3" s="1"/>
  <c r="P56" i="3"/>
  <c r="Q56" i="3" s="1"/>
  <c r="P64" i="3"/>
  <c r="Q64" i="3" s="1"/>
  <c r="P72" i="3"/>
  <c r="Q72" i="3" s="1"/>
  <c r="P61" i="3"/>
  <c r="Q61" i="3" s="1"/>
  <c r="P69" i="3"/>
  <c r="Q69" i="3" s="1"/>
  <c r="P77" i="3"/>
  <c r="Q77" i="3" s="1"/>
  <c r="P58" i="3"/>
  <c r="Q58" i="3" s="1"/>
  <c r="P66" i="3"/>
  <c r="Q66" i="3" s="1"/>
  <c r="P74" i="3"/>
  <c r="Q74" i="3" s="1"/>
  <c r="P53" i="3"/>
  <c r="Q53" i="3" s="1"/>
  <c r="P59" i="3"/>
  <c r="Q59" i="3" s="1"/>
  <c r="P63" i="3"/>
  <c r="Q63" i="3" s="1"/>
  <c r="P71" i="3"/>
  <c r="Q71" i="3" s="1"/>
  <c r="P52" i="3"/>
  <c r="Q52" i="3" s="1"/>
  <c r="P60" i="3"/>
  <c r="Q60" i="3" s="1"/>
  <c r="P68" i="3"/>
  <c r="Q68" i="3" s="1"/>
  <c r="P76" i="3"/>
  <c r="Q76" i="3" s="1"/>
  <c r="Q59" i="2"/>
  <c r="P64" i="2"/>
  <c r="Q64" i="2" s="1"/>
  <c r="P68" i="2"/>
  <c r="Q68" i="2" s="1"/>
  <c r="P72" i="2"/>
  <c r="Q72" i="2" s="1"/>
  <c r="P76" i="2"/>
  <c r="Q76" i="2" s="1"/>
  <c r="P65" i="2"/>
  <c r="Q65" i="2" s="1"/>
  <c r="P69" i="2"/>
  <c r="Q69" i="2" s="1"/>
  <c r="P73" i="2"/>
  <c r="Q73" i="2" s="1"/>
  <c r="P77" i="2"/>
  <c r="Q77" i="2" s="1"/>
  <c r="P66" i="2"/>
  <c r="Q66" i="2" s="1"/>
  <c r="P70" i="2"/>
  <c r="Q70" i="2" s="1"/>
  <c r="P74" i="2"/>
  <c r="Q74" i="2" s="1"/>
  <c r="P67" i="2"/>
  <c r="Q67" i="2" s="1"/>
  <c r="P71" i="2"/>
  <c r="Q71" i="2" s="1"/>
  <c r="P75" i="2"/>
  <c r="Q75" i="2" s="1"/>
  <c r="P61" i="2"/>
  <c r="Q61" i="2" s="1"/>
  <c r="P55" i="2"/>
  <c r="P54" i="2"/>
  <c r="Q54" i="2" s="1"/>
  <c r="P57" i="2"/>
  <c r="Q57" i="2" s="1"/>
  <c r="P60" i="2"/>
  <c r="Q60" i="2" s="1"/>
  <c r="P52" i="2"/>
  <c r="P53" i="2"/>
  <c r="Q53" i="2" s="1"/>
  <c r="P56" i="2"/>
  <c r="Q56" i="2" s="1"/>
  <c r="P63" i="2"/>
  <c r="Q63" i="2" s="1"/>
  <c r="P62" i="2"/>
  <c r="Q62" i="2" s="1"/>
  <c r="P59" i="2"/>
  <c r="P58" i="2"/>
  <c r="Q58" i="2" s="1"/>
  <c r="Q55" i="2"/>
  <c r="Q52" i="2"/>
  <c r="Q79" i="10" l="1"/>
  <c r="E19" i="1" s="1"/>
  <c r="Q79" i="11"/>
  <c r="E20" i="1" s="1"/>
  <c r="Q79" i="8"/>
  <c r="E17" i="1" s="1"/>
  <c r="Q79" i="4"/>
  <c r="E13" i="1" s="1"/>
  <c r="Q79" i="3"/>
  <c r="E12" i="1" s="1"/>
  <c r="Q79" i="2"/>
  <c r="E11" i="1" s="1"/>
  <c r="E24" i="1" l="1"/>
</calcChain>
</file>

<file path=xl/sharedStrings.xml><?xml version="1.0" encoding="utf-8"?>
<sst xmlns="http://schemas.openxmlformats.org/spreadsheetml/2006/main" count="852" uniqueCount="108">
  <si>
    <t>Project:</t>
  </si>
  <si>
    <t>ODOT XXXXXX</t>
  </si>
  <si>
    <t>Inefficiency Cost Summary</t>
  </si>
  <si>
    <t>Item #</t>
  </si>
  <si>
    <t>Ref #</t>
  </si>
  <si>
    <t>Description</t>
  </si>
  <si>
    <t>Inefficiency Cost</t>
  </si>
  <si>
    <t>Total :</t>
  </si>
  <si>
    <t>Ct-Rt-Sec:</t>
  </si>
  <si>
    <t>Excavation w/o Embankment</t>
  </si>
  <si>
    <t>203E12000</t>
  </si>
  <si>
    <t>-</t>
  </si>
  <si>
    <t>Unit</t>
  </si>
  <si>
    <t>Date</t>
  </si>
  <si>
    <t>Location</t>
  </si>
  <si>
    <t>Quanity</t>
  </si>
  <si>
    <t>Production Unit/Hour</t>
  </si>
  <si>
    <t>Schedule Activity ID</t>
  </si>
  <si>
    <t>CY</t>
  </si>
  <si>
    <t>A1250</t>
  </si>
  <si>
    <t>A3420</t>
  </si>
  <si>
    <t>A3460</t>
  </si>
  <si>
    <t>A4512</t>
  </si>
  <si>
    <t>Classification</t>
  </si>
  <si>
    <t>Mhrs./ Crew-Hr.</t>
  </si>
  <si>
    <t>Rate Paid</t>
  </si>
  <si>
    <t>Wage Amount</t>
  </si>
  <si>
    <t>Fringes / Hour</t>
  </si>
  <si>
    <t>Total Fringes</t>
  </si>
  <si>
    <t>Operator B</t>
  </si>
  <si>
    <t>Operator A</t>
  </si>
  <si>
    <t>Labor Foreman</t>
  </si>
  <si>
    <t>Laborers (2)</t>
  </si>
  <si>
    <t>Total Manhours/Crew Hours:</t>
  </si>
  <si>
    <t>Labor Tax Beakdown:</t>
  </si>
  <si>
    <t>Unemployment,FICA,WC….</t>
  </si>
  <si>
    <t>Total Wages……</t>
  </si>
  <si>
    <t>Total Fringes……</t>
  </si>
  <si>
    <t>Plus…..</t>
  </si>
  <si>
    <t>Overhead &amp; Profit %</t>
  </si>
  <si>
    <t>Total Labor Costs……</t>
  </si>
  <si>
    <t>Equipment</t>
  </si>
  <si>
    <t>Total Hours</t>
  </si>
  <si>
    <t>Rental Rate</t>
  </si>
  <si>
    <t>Operating Costs</t>
  </si>
  <si>
    <t>Total Amount</t>
  </si>
  <si>
    <t>Total Equip Costs…………….</t>
  </si>
  <si>
    <t>Cat 325 Excavator</t>
  </si>
  <si>
    <t>Loader</t>
  </si>
  <si>
    <t>JD 710 Backhoe</t>
  </si>
  <si>
    <t>Pickup Truck</t>
  </si>
  <si>
    <t>Survey Van</t>
  </si>
  <si>
    <t>Total Cost per Crew Hr. ……………………………………………………………………………………………………………………</t>
  </si>
  <si>
    <t>Crew #1:</t>
  </si>
  <si>
    <t>Typical Excavation Crew</t>
  </si>
  <si>
    <t>Baseline - Uninterrupted Production</t>
  </si>
  <si>
    <t>Impacted - Interrupdted Production</t>
  </si>
  <si>
    <t>Sta. 33 + 75 - Sta. 30 + 50 RT (S. side Syc. Towne Plaza)</t>
  </si>
  <si>
    <t>Ineff #</t>
  </si>
  <si>
    <t>Quantitiy</t>
  </si>
  <si>
    <t>Production Unit/Hr.</t>
  </si>
  <si>
    <t>Interference Description</t>
  </si>
  <si>
    <t>Sta. 73 + 78 LT &amp; RT</t>
  </si>
  <si>
    <t>A3456</t>
  </si>
  <si>
    <t>Issue 2</t>
  </si>
  <si>
    <t>Issue 3</t>
  </si>
  <si>
    <t>Issue 4</t>
  </si>
  <si>
    <t>Issue 5</t>
  </si>
  <si>
    <t>A3457</t>
  </si>
  <si>
    <t>A3458</t>
  </si>
  <si>
    <t>A3459</t>
  </si>
  <si>
    <t>Issue 6</t>
  </si>
  <si>
    <t>A3461</t>
  </si>
  <si>
    <t>Issue 7</t>
  </si>
  <si>
    <t>A3462</t>
  </si>
  <si>
    <t>Issue 8</t>
  </si>
  <si>
    <t>A3463</t>
  </si>
  <si>
    <t>Issue 9</t>
  </si>
  <si>
    <t>A3464</t>
  </si>
  <si>
    <t>Issue 10</t>
  </si>
  <si>
    <t>A3465</t>
  </si>
  <si>
    <t>Issue 11</t>
  </si>
  <si>
    <t>A3466</t>
  </si>
  <si>
    <t>Issue 12</t>
  </si>
  <si>
    <t>A3467</t>
  </si>
  <si>
    <t>Issue 13</t>
  </si>
  <si>
    <t>Total Base Uninterrupted……..</t>
  </si>
  <si>
    <t>Total Interrupted……………………</t>
  </si>
  <si>
    <t xml:space="preserve"> ( a )</t>
  </si>
  <si>
    <t>Inefficiency Costs</t>
  </si>
  <si>
    <t xml:space="preserve"> (a - b ) / a</t>
  </si>
  <si>
    <t>Crew Hrs.</t>
  </si>
  <si>
    <t>Crew #</t>
  </si>
  <si>
    <t>Ineff Costs</t>
  </si>
  <si>
    <t>TotalCost / Crew-Hour</t>
  </si>
  <si>
    <t>Actual Crew-Hrs</t>
  </si>
  <si>
    <t>Actual Crew Hrs</t>
  </si>
  <si>
    <t>Total Cost………………………</t>
  </si>
  <si>
    <t>Ave Base Uninterryupted</t>
  </si>
  <si>
    <t>% Loss</t>
  </si>
  <si>
    <t/>
  </si>
  <si>
    <t xml:space="preserve"> ( b )</t>
  </si>
  <si>
    <t>509E12000</t>
  </si>
  <si>
    <t>Concrete Walk As Per Plan</t>
  </si>
  <si>
    <t>SY</t>
  </si>
  <si>
    <t>Typical Concrete Crew</t>
  </si>
  <si>
    <t>Laborers (5)</t>
  </si>
  <si>
    <t>Daily Rental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</si>
</sst>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0" xfId="1" applyFont="1"/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11" fontId="7" fillId="0" borderId="2" xfId="0" applyNumberFormat="1" applyFont="1" applyBorder="1" applyAlignment="1">
      <alignment horizontal="center" vertical="center"/>
    </xf>
    <xf numFmtId="10" fontId="6" fillId="0" borderId="1" xfId="0" applyNumberFormat="1" applyFont="1" applyBorder="1"/>
    <xf numFmtId="0" fontId="8" fillId="0" borderId="0" xfId="0" applyFont="1"/>
    <xf numFmtId="0" fontId="6" fillId="0" borderId="22" xfId="0" applyFont="1" applyBorder="1"/>
    <xf numFmtId="0" fontId="6" fillId="0" borderId="0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2" borderId="20" xfId="0" applyFont="1" applyFill="1" applyBorder="1" applyAlignment="1">
      <alignment horizontal="left" vertical="center"/>
    </xf>
    <xf numFmtId="2" fontId="6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/>
    <xf numFmtId="44" fontId="6" fillId="2" borderId="21" xfId="0" applyNumberFormat="1" applyFont="1" applyFill="1" applyBorder="1"/>
    <xf numFmtId="44" fontId="6" fillId="2" borderId="23" xfId="0" applyNumberFormat="1" applyFont="1" applyFill="1" applyBorder="1"/>
    <xf numFmtId="44" fontId="6" fillId="2" borderId="1" xfId="1" applyFont="1" applyFill="1" applyBorder="1" applyAlignment="1">
      <alignment horizontal="center" vertical="center"/>
    </xf>
    <xf numFmtId="0" fontId="6" fillId="2" borderId="22" xfId="0" applyFont="1" applyFill="1" applyBorder="1"/>
    <xf numFmtId="0" fontId="6" fillId="2" borderId="0" xfId="0" applyFont="1" applyFill="1" applyBorder="1"/>
    <xf numFmtId="10" fontId="6" fillId="2" borderId="0" xfId="0" applyNumberFormat="1" applyFont="1" applyFill="1" applyBorder="1"/>
    <xf numFmtId="44" fontId="7" fillId="2" borderId="24" xfId="0" applyNumberFormat="1" applyFont="1" applyFill="1" applyBorder="1"/>
    <xf numFmtId="44" fontId="6" fillId="2" borderId="24" xfId="0" applyNumberFormat="1" applyFont="1" applyFill="1" applyBorder="1"/>
    <xf numFmtId="10" fontId="6" fillId="2" borderId="0" xfId="0" applyNumberFormat="1" applyFont="1" applyFill="1" applyBorder="1" applyAlignment="1">
      <alignment horizontal="center" vertical="center"/>
    </xf>
    <xf numFmtId="44" fontId="6" fillId="2" borderId="24" xfId="1" applyFont="1" applyFill="1" applyBorder="1"/>
    <xf numFmtId="0" fontId="7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44" fontId="6" fillId="0" borderId="1" xfId="1" applyFont="1" applyBorder="1"/>
    <xf numFmtId="44" fontId="6" fillId="0" borderId="29" xfId="1" applyFont="1" applyBorder="1"/>
    <xf numFmtId="0" fontId="6" fillId="0" borderId="30" xfId="0" applyFont="1" applyBorder="1"/>
    <xf numFmtId="0" fontId="7" fillId="2" borderId="26" xfId="0" applyFont="1" applyFill="1" applyBorder="1"/>
    <xf numFmtId="0" fontId="7" fillId="2" borderId="27" xfId="0" applyFont="1" applyFill="1" applyBorder="1"/>
    <xf numFmtId="44" fontId="7" fillId="2" borderId="28" xfId="0" applyNumberFormat="1" applyFont="1" applyFill="1" applyBorder="1"/>
    <xf numFmtId="0" fontId="8" fillId="2" borderId="17" xfId="0" applyFont="1" applyFill="1" applyBorder="1" applyAlignment="1">
      <alignment vertical="top"/>
    </xf>
    <xf numFmtId="0" fontId="8" fillId="2" borderId="18" xfId="0" applyFont="1" applyFill="1" applyBorder="1" applyAlignment="1">
      <alignment vertical="top"/>
    </xf>
    <xf numFmtId="0" fontId="7" fillId="2" borderId="0" xfId="0" applyFont="1" applyFill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/>
    <xf numFmtId="0" fontId="10" fillId="2" borderId="0" xfId="0" applyFont="1" applyFill="1"/>
    <xf numFmtId="44" fontId="10" fillId="2" borderId="0" xfId="0" applyNumberFormat="1" applyFont="1" applyFill="1"/>
    <xf numFmtId="0" fontId="11" fillId="0" borderId="0" xfId="0" applyFont="1"/>
    <xf numFmtId="0" fontId="6" fillId="0" borderId="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8" fillId="4" borderId="12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showGridLines="0" showRowColHeaders="0" tabSelected="1" zoomScale="70" zoomScaleNormal="70" workbookViewId="0"/>
  </sheetViews>
  <sheetFormatPr defaultRowHeight="14.6" x14ac:dyDescent="0.4"/>
  <cols>
    <col min="2" max="2" width="27.3046875" customWidth="1"/>
    <col min="3" max="3" width="13" customWidth="1"/>
    <col min="4" max="4" width="36" customWidth="1"/>
    <col min="5" max="5" width="27.07421875" customWidth="1"/>
  </cols>
  <sheetData>
    <row r="2" spans="2:5" ht="18.899999999999999" thickBot="1" x14ac:dyDescent="0.55000000000000004">
      <c r="B2" s="2"/>
      <c r="C2" s="2"/>
      <c r="D2" s="2"/>
    </row>
    <row r="3" spans="2:5" ht="37.200000000000003" customHeight="1" thickBot="1" x14ac:dyDescent="0.45">
      <c r="B3" s="73" t="s">
        <v>2</v>
      </c>
      <c r="C3" s="74"/>
      <c r="D3" s="74"/>
      <c r="E3" s="75"/>
    </row>
    <row r="4" spans="2:5" ht="18.45" x14ac:dyDescent="0.5">
      <c r="B4" s="2"/>
      <c r="C4" s="2"/>
      <c r="D4" s="2"/>
    </row>
    <row r="5" spans="2:5" ht="18.45" x14ac:dyDescent="0.5">
      <c r="B5" s="2" t="s">
        <v>0</v>
      </c>
      <c r="C5" s="2" t="s">
        <v>1</v>
      </c>
      <c r="D5" s="2"/>
    </row>
    <row r="6" spans="2:5" ht="18.45" x14ac:dyDescent="0.5">
      <c r="B6" s="2" t="s">
        <v>8</v>
      </c>
      <c r="C6" s="2" t="s">
        <v>11</v>
      </c>
      <c r="D6" s="2"/>
    </row>
    <row r="8" spans="2:5" ht="15" thickBot="1" x14ac:dyDescent="0.45"/>
    <row r="9" spans="2:5" x14ac:dyDescent="0.4">
      <c r="B9" s="67" t="s">
        <v>4</v>
      </c>
      <c r="C9" s="69" t="s">
        <v>3</v>
      </c>
      <c r="D9" s="69" t="s">
        <v>5</v>
      </c>
      <c r="E9" s="71" t="s">
        <v>6</v>
      </c>
    </row>
    <row r="10" spans="2:5" ht="15" thickBot="1" x14ac:dyDescent="0.45">
      <c r="B10" s="68"/>
      <c r="C10" s="70"/>
      <c r="D10" s="70"/>
      <c r="E10" s="72"/>
    </row>
    <row r="11" spans="2:5" ht="19.95" customHeight="1" x14ac:dyDescent="0.4">
      <c r="B11" s="4">
        <f>IF(Sheet2!B$8="","",Sheet2!B$8)</f>
        <v>28</v>
      </c>
      <c r="C11" s="4" t="str">
        <f>IF(Sheet2!C$8="","",Sheet2!C$8)</f>
        <v>203E12000</v>
      </c>
      <c r="D11" s="4" t="str">
        <f>IF(Sheet2!D$8="","",Sheet2!D$8)</f>
        <v>Excavation w/o Embankment</v>
      </c>
      <c r="E11" s="5">
        <f>Sheet2!Q79</f>
        <v>16930.401850133509</v>
      </c>
    </row>
    <row r="12" spans="2:5" ht="19.95" customHeight="1" x14ac:dyDescent="0.4">
      <c r="B12" s="4">
        <f>IF(Sheet3!B$8="","",Sheet3!B$8)</f>
        <v>31</v>
      </c>
      <c r="C12" s="4" t="str">
        <f>IF(Sheet3!C$8="","",Sheet3!C$8)</f>
        <v>509E12000</v>
      </c>
      <c r="D12" s="4" t="str">
        <f>IF(Sheet3!D$8="","",Sheet3!D$8)</f>
        <v>Concrete Walk As Per Plan</v>
      </c>
      <c r="E12" s="6">
        <f>Sheet3!Q79</f>
        <v>21822.703800600801</v>
      </c>
    </row>
    <row r="13" spans="2:5" ht="19.95" customHeight="1" x14ac:dyDescent="0.4">
      <c r="B13" s="4" t="str">
        <f>IF(Sheet4!B$8="","",Sheet4!B$8)</f>
        <v/>
      </c>
      <c r="C13" s="4" t="str">
        <f>IF(Sheet4!C$8="","",Sheet4!C$8)</f>
        <v/>
      </c>
      <c r="D13" s="4" t="str">
        <f>IF(Sheet4!D$8="","",Sheet4!D$8)</f>
        <v/>
      </c>
      <c r="E13" s="6">
        <f>Sheet4!Q79</f>
        <v>0</v>
      </c>
    </row>
    <row r="14" spans="2:5" ht="19.95" customHeight="1" x14ac:dyDescent="0.4">
      <c r="B14" s="4" t="str">
        <f>IF(Sheet5!B$8="","",Sheet5!B$8)</f>
        <v/>
      </c>
      <c r="C14" s="4" t="str">
        <f>IF(Sheet5!C$8="","",Sheet5!C$8)</f>
        <v/>
      </c>
      <c r="D14" s="4" t="str">
        <f>IF(Sheet5!D$8="","",Sheet5!D$8)</f>
        <v/>
      </c>
      <c r="E14" s="6">
        <f>Sheet5!Q79</f>
        <v>0</v>
      </c>
    </row>
    <row r="15" spans="2:5" ht="19.95" customHeight="1" x14ac:dyDescent="0.4">
      <c r="B15" s="4" t="str">
        <f>IF(Sheet6!B$8="","",Sheet6!B$8)</f>
        <v/>
      </c>
      <c r="C15" s="4" t="str">
        <f>IF(Sheet6!C$8="","",Sheet6!C$8)</f>
        <v/>
      </c>
      <c r="D15" s="4" t="str">
        <f>IF(Sheet6!D$8="","",Sheet6!D$8)</f>
        <v/>
      </c>
      <c r="E15" s="6">
        <f>Sheet6!Q79</f>
        <v>0</v>
      </c>
    </row>
    <row r="16" spans="2:5" ht="19.95" customHeight="1" x14ac:dyDescent="0.4">
      <c r="B16" s="4" t="str">
        <f>IF(Sheet7!B$8="","",Sheet7!B$8)</f>
        <v/>
      </c>
      <c r="C16" s="4" t="str">
        <f>IF(Sheet7!C$8="","",Sheet7!C$8)</f>
        <v/>
      </c>
      <c r="D16" s="4" t="str">
        <f>IF(Sheet7!D$8="","",Sheet7!D$8)</f>
        <v/>
      </c>
      <c r="E16" s="6">
        <f>Sheet7!Q79</f>
        <v>0</v>
      </c>
    </row>
    <row r="17" spans="2:5" ht="19.95" customHeight="1" x14ac:dyDescent="0.4">
      <c r="B17" s="4" t="str">
        <f>IF(Sheet8!B$8="","",Sheet8!B$8)</f>
        <v/>
      </c>
      <c r="C17" s="4" t="str">
        <f>IF(Sheet8!C$8="","",Sheet8!C$8)</f>
        <v/>
      </c>
      <c r="D17" s="4" t="str">
        <f>IF(Sheet8!D$8="","",Sheet8!D$8)</f>
        <v/>
      </c>
      <c r="E17" s="6">
        <f>Sheet8!Q79</f>
        <v>0</v>
      </c>
    </row>
    <row r="18" spans="2:5" ht="19.95" customHeight="1" x14ac:dyDescent="0.4">
      <c r="B18" s="4" t="str">
        <f>IF(Sheet9!B$8="","",Sheet9!B$8)</f>
        <v/>
      </c>
      <c r="C18" s="4" t="str">
        <f>IF(Sheet9!C$8="","",Sheet9!C$8)</f>
        <v/>
      </c>
      <c r="D18" s="4" t="str">
        <f>IF(Sheet9!D$8="","",Sheet9!D$8)</f>
        <v/>
      </c>
      <c r="E18" s="6">
        <f>Sheet9!Q79</f>
        <v>0</v>
      </c>
    </row>
    <row r="19" spans="2:5" ht="19.95" customHeight="1" x14ac:dyDescent="0.4">
      <c r="B19" s="4" t="str">
        <f>IF(Sheet10!B$8="","",Sheet10!B$8)</f>
        <v/>
      </c>
      <c r="C19" s="4" t="str">
        <f>IF(Sheet10!C$8="","",Sheet10!C$8)</f>
        <v/>
      </c>
      <c r="D19" s="4" t="str">
        <f>IF(Sheet10!D$8="","",Sheet10!D$8)</f>
        <v/>
      </c>
      <c r="E19" s="6">
        <f>Sheet10!Q79</f>
        <v>0</v>
      </c>
    </row>
    <row r="20" spans="2:5" ht="19.95" customHeight="1" x14ac:dyDescent="0.4">
      <c r="B20" s="4" t="str">
        <f>IF(Sheet11!B$8="","",Sheet11!B$8)</f>
        <v/>
      </c>
      <c r="C20" s="4" t="str">
        <f>IF(Sheet11!C$8="","",Sheet11!C$8)</f>
        <v/>
      </c>
      <c r="D20" s="4" t="str">
        <f>IF(Sheet11!D$8="","",Sheet11!D$8)</f>
        <v/>
      </c>
      <c r="E20" s="6">
        <f>Sheet11!Q79</f>
        <v>0</v>
      </c>
    </row>
    <row r="21" spans="2:5" ht="19.95" customHeight="1" x14ac:dyDescent="0.4"/>
    <row r="22" spans="2:5" ht="19.95" customHeight="1" x14ac:dyDescent="0.4"/>
    <row r="23" spans="2:5" ht="19.95" customHeight="1" x14ac:dyDescent="0.4"/>
    <row r="24" spans="2:5" ht="19.95" customHeight="1" x14ac:dyDescent="0.4">
      <c r="D24" s="65" t="s">
        <v>7</v>
      </c>
      <c r="E24" s="66">
        <f>SUM(E11:E20)</f>
        <v>38753.105650734309</v>
      </c>
    </row>
    <row r="25" spans="2:5" ht="19.95" customHeight="1" x14ac:dyDescent="0.4"/>
    <row r="26" spans="2:5" ht="19.95" customHeight="1" x14ac:dyDescent="0.4"/>
    <row r="27" spans="2:5" ht="19.95" customHeight="1" x14ac:dyDescent="0.4"/>
    <row r="28" spans="2:5" ht="19.95" customHeight="1" x14ac:dyDescent="0.4"/>
    <row r="29" spans="2:5" ht="19.95" customHeight="1" x14ac:dyDescent="0.4"/>
    <row r="30" spans="2:5" ht="15.9" x14ac:dyDescent="0.45">
      <c r="B30" s="3"/>
      <c r="C30" s="3"/>
      <c r="D30" s="3"/>
      <c r="E30" s="7"/>
    </row>
    <row r="31" spans="2:5" ht="15.9" x14ac:dyDescent="0.45">
      <c r="B31" s="3"/>
      <c r="C31" s="3"/>
    </row>
  </sheetData>
  <mergeCells count="5">
    <mergeCell ref="B9:B10"/>
    <mergeCell ref="C9:C10"/>
    <mergeCell ref="D9:D10"/>
    <mergeCell ref="E9:E10"/>
    <mergeCell ref="B3:E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4.69140625" customWidth="1"/>
    <col min="15" max="15" width="13.5351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tr">
        <f>Summary!B5</f>
        <v>Project:</v>
      </c>
      <c r="C2" s="19" t="str">
        <f>Summary!C5</f>
        <v>ODOT XXXXXX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tr">
        <f>Summary!B6</f>
        <v>Ct-Rt-Sec:</v>
      </c>
      <c r="C3" s="19" t="str">
        <f>Summary!C6</f>
        <v>-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 t="s">
        <v>54</v>
      </c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>
        <v>28</v>
      </c>
      <c r="C8" s="17" t="s">
        <v>10</v>
      </c>
      <c r="D8" s="16" t="s">
        <v>9</v>
      </c>
      <c r="E8" s="16" t="s">
        <v>18</v>
      </c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 t="s">
        <v>30</v>
      </c>
      <c r="M10" s="9">
        <v>1</v>
      </c>
      <c r="N10" s="10">
        <v>26.79</v>
      </c>
      <c r="O10" s="32">
        <f>N10*M10</f>
        <v>26.79</v>
      </c>
      <c r="P10" s="10">
        <v>8.99</v>
      </c>
      <c r="Q10" s="32">
        <f>P10*M10</f>
        <v>8.99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 t="s">
        <v>29</v>
      </c>
      <c r="M11" s="9">
        <v>1</v>
      </c>
      <c r="N11" s="10">
        <v>26.21</v>
      </c>
      <c r="O11" s="32">
        <f t="shared" ref="O11:O16" si="0">N11*M11</f>
        <v>26.21</v>
      </c>
      <c r="P11" s="10">
        <v>8.99</v>
      </c>
      <c r="Q11" s="32">
        <f t="shared" ref="Q11:Q16" si="1">P11*M11</f>
        <v>8.99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 t="s">
        <v>31</v>
      </c>
      <c r="M12" s="9">
        <v>1</v>
      </c>
      <c r="N12" s="10">
        <v>23.89</v>
      </c>
      <c r="O12" s="32">
        <f t="shared" si="0"/>
        <v>23.89</v>
      </c>
      <c r="P12" s="10">
        <v>6.09</v>
      </c>
      <c r="Q12" s="32">
        <f t="shared" si="1"/>
        <v>6.09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 t="s">
        <v>32</v>
      </c>
      <c r="M13" s="9">
        <v>2</v>
      </c>
      <c r="N13" s="10">
        <v>22.44</v>
      </c>
      <c r="O13" s="32">
        <f t="shared" si="0"/>
        <v>44.88</v>
      </c>
      <c r="P13" s="10">
        <v>6.09</v>
      </c>
      <c r="Q13" s="32">
        <f t="shared" si="1"/>
        <v>12.18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f>IF(E16="","",1)</f>
        <v>1</v>
      </c>
      <c r="B16" s="11">
        <v>42934</v>
      </c>
      <c r="C16" s="88" t="s">
        <v>57</v>
      </c>
      <c r="D16" s="88"/>
      <c r="E16" s="12">
        <v>370</v>
      </c>
      <c r="F16" s="41" t="str">
        <f>IF(B16="","",E8)</f>
        <v>CY</v>
      </c>
      <c r="G16" s="9">
        <v>8</v>
      </c>
      <c r="H16" s="42">
        <f>IF(B16="","",E16/G16)</f>
        <v>46.25</v>
      </c>
      <c r="I16" s="12" t="s">
        <v>19</v>
      </c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f t="shared" ref="A17:A29" si="2">IF(E17="","",1)</f>
        <v>1</v>
      </c>
      <c r="B17" s="11">
        <v>42935</v>
      </c>
      <c r="C17" s="88" t="s">
        <v>57</v>
      </c>
      <c r="D17" s="88"/>
      <c r="E17" s="12">
        <v>402</v>
      </c>
      <c r="F17" s="41" t="str">
        <f>IF(B17="","",F16)</f>
        <v>CY</v>
      </c>
      <c r="G17" s="9">
        <v>8</v>
      </c>
      <c r="H17" s="42">
        <f t="shared" ref="H17:H29" si="3">IF(B17="","",E17/G17)</f>
        <v>50.25</v>
      </c>
      <c r="I17" s="12" t="s">
        <v>20</v>
      </c>
      <c r="J17" s="13"/>
      <c r="K17" s="13"/>
      <c r="L17" s="27" t="s">
        <v>33</v>
      </c>
      <c r="M17" s="28">
        <f>SUM(M10:M16)</f>
        <v>5</v>
      </c>
      <c r="N17" s="29"/>
      <c r="O17" s="30">
        <f>SUM(O10:O16)</f>
        <v>121.77000000000001</v>
      </c>
      <c r="P17" s="29"/>
      <c r="Q17" s="31">
        <f>SUM(Q10:Q16)</f>
        <v>36.25</v>
      </c>
      <c r="R17" s="13"/>
      <c r="S17" s="13"/>
    </row>
    <row r="18" spans="1:19" x14ac:dyDescent="0.4">
      <c r="A18" s="63">
        <f t="shared" si="2"/>
        <v>1</v>
      </c>
      <c r="B18" s="11">
        <v>42936</v>
      </c>
      <c r="C18" s="88" t="s">
        <v>57</v>
      </c>
      <c r="D18" s="88"/>
      <c r="E18" s="12">
        <v>371</v>
      </c>
      <c r="F18" s="41" t="str">
        <f t="shared" ref="F18:F29" si="4">IF(B18="","",F17)</f>
        <v>CY</v>
      </c>
      <c r="G18" s="9">
        <v>6</v>
      </c>
      <c r="H18" s="42">
        <f t="shared" si="3"/>
        <v>61.833333333333336</v>
      </c>
      <c r="I18" s="12" t="s">
        <v>21</v>
      </c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f t="shared" si="2"/>
        <v>1</v>
      </c>
      <c r="B19" s="11">
        <v>42937</v>
      </c>
      <c r="C19" s="88" t="s">
        <v>57</v>
      </c>
      <c r="D19" s="88"/>
      <c r="E19" s="12">
        <v>355</v>
      </c>
      <c r="F19" s="41" t="str">
        <f t="shared" si="4"/>
        <v>CY</v>
      </c>
      <c r="G19" s="9">
        <v>8.5</v>
      </c>
      <c r="H19" s="42">
        <f t="shared" si="3"/>
        <v>41.764705882352942</v>
      </c>
      <c r="I19" s="12" t="s">
        <v>22</v>
      </c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tr">
        <f t="shared" si="2"/>
        <v/>
      </c>
      <c r="B20" s="11"/>
      <c r="C20" s="88"/>
      <c r="D20" s="88"/>
      <c r="E20" s="12"/>
      <c r="F20" s="41" t="str">
        <f t="shared" si="4"/>
        <v/>
      </c>
      <c r="G20" s="9"/>
      <c r="H20" s="42" t="str">
        <f t="shared" si="3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121.77000000000001</v>
      </c>
      <c r="R20" s="13"/>
      <c r="S20" s="13"/>
    </row>
    <row r="21" spans="1:19" x14ac:dyDescent="0.4">
      <c r="A21" s="63" t="str">
        <f t="shared" si="2"/>
        <v/>
      </c>
      <c r="B21" s="11"/>
      <c r="C21" s="88"/>
      <c r="D21" s="88"/>
      <c r="E21" s="12"/>
      <c r="F21" s="41" t="str">
        <f t="shared" si="4"/>
        <v/>
      </c>
      <c r="G21" s="9"/>
      <c r="H21" s="42" t="str">
        <f t="shared" si="3"/>
        <v/>
      </c>
      <c r="I21" s="12"/>
      <c r="J21" s="13"/>
      <c r="K21" s="13"/>
      <c r="L21" s="20" t="s">
        <v>35</v>
      </c>
      <c r="M21" s="58">
        <v>0.22</v>
      </c>
      <c r="N21" s="21"/>
      <c r="O21" s="34" t="s">
        <v>37</v>
      </c>
      <c r="P21" s="34"/>
      <c r="Q21" s="37">
        <f>Q17</f>
        <v>36.25</v>
      </c>
      <c r="R21" s="13"/>
      <c r="S21" s="13"/>
    </row>
    <row r="22" spans="1:19" x14ac:dyDescent="0.4">
      <c r="A22" s="63" t="str">
        <f t="shared" si="2"/>
        <v/>
      </c>
      <c r="B22" s="11"/>
      <c r="C22" s="88"/>
      <c r="D22" s="88"/>
      <c r="E22" s="12"/>
      <c r="F22" s="41" t="str">
        <f t="shared" si="4"/>
        <v/>
      </c>
      <c r="G22" s="9"/>
      <c r="H22" s="42" t="str">
        <f t="shared" si="3"/>
        <v/>
      </c>
      <c r="I22" s="12"/>
      <c r="J22" s="13"/>
      <c r="K22" s="13"/>
      <c r="L22" s="20"/>
      <c r="M22" s="12"/>
      <c r="N22" s="21"/>
      <c r="O22" s="34" t="s">
        <v>38</v>
      </c>
      <c r="P22" s="38">
        <f>M25</f>
        <v>0.22</v>
      </c>
      <c r="Q22" s="37">
        <f>P22*O17</f>
        <v>26.789400000000004</v>
      </c>
      <c r="R22" s="13"/>
      <c r="S22" s="13"/>
    </row>
    <row r="23" spans="1:19" x14ac:dyDescent="0.4">
      <c r="A23" s="63" t="str">
        <f t="shared" si="2"/>
        <v/>
      </c>
      <c r="B23" s="11"/>
      <c r="C23" s="88"/>
      <c r="D23" s="88"/>
      <c r="E23" s="12"/>
      <c r="F23" s="41" t="str">
        <f t="shared" si="4"/>
        <v/>
      </c>
      <c r="G23" s="9"/>
      <c r="H23" s="42" t="str">
        <f t="shared" si="3"/>
        <v/>
      </c>
      <c r="I23" s="12"/>
      <c r="J23" s="13"/>
      <c r="K23" s="13"/>
      <c r="L23" s="20"/>
      <c r="M23" s="12"/>
      <c r="N23" s="21"/>
      <c r="O23" s="34" t="s">
        <v>38</v>
      </c>
      <c r="P23" s="38">
        <v>0.38</v>
      </c>
      <c r="Q23" s="39">
        <f>(O17+Q17)*P23</f>
        <v>60.047600000000003</v>
      </c>
      <c r="R23" s="13"/>
      <c r="S23" s="13"/>
    </row>
    <row r="24" spans="1:19" x14ac:dyDescent="0.4">
      <c r="A24" s="63" t="str">
        <f t="shared" si="2"/>
        <v/>
      </c>
      <c r="B24" s="11"/>
      <c r="C24" s="88"/>
      <c r="D24" s="88"/>
      <c r="E24" s="12"/>
      <c r="F24" s="41" t="str">
        <f t="shared" si="4"/>
        <v/>
      </c>
      <c r="G24" s="9"/>
      <c r="H24" s="42" t="str">
        <f t="shared" si="3"/>
        <v/>
      </c>
      <c r="I24" s="12"/>
      <c r="J24" s="13"/>
      <c r="K24" s="13"/>
      <c r="L24" s="20"/>
      <c r="M24" s="12"/>
      <c r="N24" s="21"/>
      <c r="O24" s="21"/>
      <c r="P24" s="21"/>
      <c r="Q24" s="22"/>
      <c r="R24" s="13"/>
      <c r="S24" s="13"/>
    </row>
    <row r="25" spans="1:19" x14ac:dyDescent="0.4">
      <c r="A25" s="63" t="str">
        <f t="shared" si="2"/>
        <v/>
      </c>
      <c r="B25" s="11"/>
      <c r="C25" s="88"/>
      <c r="D25" s="88"/>
      <c r="E25" s="12"/>
      <c r="F25" s="41" t="str">
        <f t="shared" si="4"/>
        <v/>
      </c>
      <c r="G25" s="9"/>
      <c r="H25" s="42" t="str">
        <f t="shared" si="3"/>
        <v/>
      </c>
      <c r="I25" s="12"/>
      <c r="J25" s="13"/>
      <c r="K25" s="13"/>
      <c r="L25" s="20"/>
      <c r="M25" s="38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tr">
        <f t="shared" si="2"/>
        <v/>
      </c>
      <c r="B26" s="11"/>
      <c r="C26" s="88"/>
      <c r="D26" s="88"/>
      <c r="E26" s="12"/>
      <c r="F26" s="41" t="str">
        <f t="shared" si="4"/>
        <v/>
      </c>
      <c r="G26" s="9"/>
      <c r="H26" s="42" t="str">
        <f t="shared" si="3"/>
        <v/>
      </c>
      <c r="I26" s="12"/>
      <c r="J26" s="13"/>
      <c r="K26" s="13"/>
      <c r="L26" s="20"/>
      <c r="M26" s="64"/>
      <c r="N26" s="21"/>
      <c r="O26" s="21"/>
      <c r="P26" s="21"/>
      <c r="Q26" s="23"/>
      <c r="R26" s="13"/>
      <c r="S26" s="13"/>
    </row>
    <row r="27" spans="1:19" ht="15" thickTop="1" x14ac:dyDescent="0.4">
      <c r="A27" s="63" t="str">
        <f t="shared" si="2"/>
        <v/>
      </c>
      <c r="B27" s="11"/>
      <c r="C27" s="88"/>
      <c r="D27" s="88"/>
      <c r="E27" s="12"/>
      <c r="F27" s="41" t="str">
        <f t="shared" si="4"/>
        <v/>
      </c>
      <c r="G27" s="9"/>
      <c r="H27" s="42" t="str">
        <f t="shared" si="3"/>
        <v/>
      </c>
      <c r="I27" s="12"/>
      <c r="J27" s="13"/>
      <c r="K27" s="13"/>
      <c r="L27" s="33" t="s">
        <v>39</v>
      </c>
      <c r="M27" s="58">
        <v>0.38</v>
      </c>
      <c r="N27" s="21"/>
      <c r="O27" s="40" t="s">
        <v>40</v>
      </c>
      <c r="P27" s="34"/>
      <c r="Q27" s="36">
        <f>SUM(Q20:Q23)</f>
        <v>244.85700000000003</v>
      </c>
      <c r="R27" s="13"/>
      <c r="S27" s="13"/>
    </row>
    <row r="28" spans="1:19" x14ac:dyDescent="0.4">
      <c r="A28" s="63" t="str">
        <f t="shared" si="2"/>
        <v/>
      </c>
      <c r="B28" s="11"/>
      <c r="C28" s="88"/>
      <c r="D28" s="88"/>
      <c r="E28" s="12"/>
      <c r="F28" s="41" t="str">
        <f t="shared" si="4"/>
        <v/>
      </c>
      <c r="G28" s="9"/>
      <c r="H28" s="42" t="str">
        <f t="shared" si="3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tr">
        <f t="shared" si="2"/>
        <v/>
      </c>
      <c r="B29" s="11"/>
      <c r="C29" s="88"/>
      <c r="D29" s="88"/>
      <c r="E29" s="12"/>
      <c r="F29" s="41" t="str">
        <f t="shared" si="4"/>
        <v/>
      </c>
      <c r="G29" s="9"/>
      <c r="H29" s="42" t="str">
        <f t="shared" si="3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f>SUM(A16:A29)</f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107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1498</v>
      </c>
      <c r="F32" s="45" t="str">
        <f>E8</f>
        <v>CY</v>
      </c>
      <c r="G32" s="46">
        <f>SUM(G16:G29)</f>
        <v>30.5</v>
      </c>
      <c r="H32" s="46">
        <f>SUM(H16:H29)</f>
        <v>200.0980392156863</v>
      </c>
      <c r="I32" s="13"/>
      <c r="J32" s="13"/>
      <c r="K32" s="13"/>
      <c r="L32" s="8" t="s">
        <v>47</v>
      </c>
      <c r="M32" s="9">
        <v>1</v>
      </c>
      <c r="N32" s="47">
        <v>53.58</v>
      </c>
      <c r="O32" s="47">
        <v>39.9</v>
      </c>
      <c r="P32" s="8"/>
      <c r="Q32" s="47">
        <f>(O32+N32)*M32</f>
        <v>93.47999999999999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 t="s">
        <v>48</v>
      </c>
      <c r="M33" s="9">
        <v>0.5</v>
      </c>
      <c r="N33" s="47">
        <v>22.21</v>
      </c>
      <c r="O33" s="47">
        <v>20.55</v>
      </c>
      <c r="P33" s="8"/>
      <c r="Q33" s="47">
        <f t="shared" ref="Q33:Q39" si="5">(O33+N33)*M33</f>
        <v>21.380000000000003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374.5</v>
      </c>
      <c r="F34" s="43" t="str">
        <f>F32</f>
        <v>CY</v>
      </c>
      <c r="G34" s="43">
        <f>G32/A30</f>
        <v>7.625</v>
      </c>
      <c r="H34" s="46">
        <f>E32/G32</f>
        <v>49.114754098360656</v>
      </c>
      <c r="I34" s="13"/>
      <c r="J34" s="13"/>
      <c r="K34" s="13"/>
      <c r="L34" s="8" t="s">
        <v>49</v>
      </c>
      <c r="M34" s="9">
        <v>0.5</v>
      </c>
      <c r="N34" s="47">
        <v>29.66</v>
      </c>
      <c r="O34" s="47">
        <v>25.2</v>
      </c>
      <c r="P34" s="8"/>
      <c r="Q34" s="47">
        <f t="shared" si="5"/>
        <v>27.43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 t="s">
        <v>50</v>
      </c>
      <c r="M35" s="9">
        <v>1</v>
      </c>
      <c r="N35" s="47">
        <v>5</v>
      </c>
      <c r="O35" s="47">
        <v>0</v>
      </c>
      <c r="P35" s="8"/>
      <c r="Q35" s="47">
        <f t="shared" si="5"/>
        <v>5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 t="s">
        <v>51</v>
      </c>
      <c r="M36" s="9">
        <v>1</v>
      </c>
      <c r="N36" s="47">
        <v>3.75</v>
      </c>
      <c r="O36" s="47">
        <v>6.45</v>
      </c>
      <c r="P36" s="8"/>
      <c r="Q36" s="47">
        <f t="shared" si="5"/>
        <v>10.199999999999999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/>
      <c r="N37" s="47"/>
      <c r="O37" s="47"/>
      <c r="P37" s="8"/>
      <c r="Q37" s="47">
        <f t="shared" si="5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/>
      <c r="N38" s="47"/>
      <c r="O38" s="47"/>
      <c r="P38" s="8"/>
      <c r="Q38" s="47">
        <f t="shared" si="5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/>
      <c r="N39" s="47"/>
      <c r="O39" s="47"/>
      <c r="P39" s="8"/>
      <c r="Q39" s="48">
        <f t="shared" si="5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157.48999999999998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402.34699999999998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>
        <v>42972</v>
      </c>
      <c r="C52" s="12">
        <v>1</v>
      </c>
      <c r="D52" s="12" t="s">
        <v>62</v>
      </c>
      <c r="E52" s="12">
        <v>210</v>
      </c>
      <c r="F52" s="12" t="s">
        <v>18</v>
      </c>
      <c r="G52" s="9">
        <v>8</v>
      </c>
      <c r="H52" s="42">
        <f>IF(E52="","",E52/G52)</f>
        <v>26.25</v>
      </c>
      <c r="I52" s="12" t="s">
        <v>63</v>
      </c>
      <c r="J52" s="12" t="s">
        <v>64</v>
      </c>
      <c r="K52" s="13"/>
      <c r="L52" s="59">
        <f t="shared" ref="L52:L77" si="6">IF(H52="","",($H$34-H52)/$H$34)</f>
        <v>0.4655373831775701</v>
      </c>
      <c r="M52" s="42"/>
      <c r="N52" s="42">
        <f>IF(G52="","",G52*L52)</f>
        <v>3.7242990654205608</v>
      </c>
      <c r="O52" s="41" t="str">
        <f>IF(B52="","",$L$6)</f>
        <v>Crew #1:</v>
      </c>
      <c r="P52" s="60">
        <f>IF(OR($Q$43="",H52=""),"",$Q$43)</f>
        <v>402.34699999999998</v>
      </c>
      <c r="Q52" s="60">
        <f>IF(OR(N52="",P52=""),"",P52*N52)</f>
        <v>1498.4605560747664</v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>
        <v>42973</v>
      </c>
      <c r="C53" s="12">
        <v>2</v>
      </c>
      <c r="D53" s="12" t="s">
        <v>62</v>
      </c>
      <c r="E53" s="12">
        <v>200</v>
      </c>
      <c r="F53" s="12" t="s">
        <v>18</v>
      </c>
      <c r="G53" s="9">
        <v>9</v>
      </c>
      <c r="H53" s="42">
        <f t="shared" ref="H53:H63" si="7">IF(E53="","",E53/G53)</f>
        <v>22.222222222222221</v>
      </c>
      <c r="I53" s="12" t="s">
        <v>68</v>
      </c>
      <c r="J53" s="12" t="s">
        <v>65</v>
      </c>
      <c r="K53" s="13"/>
      <c r="L53" s="59">
        <f t="shared" si="6"/>
        <v>0.54754487464767843</v>
      </c>
      <c r="M53" s="42"/>
      <c r="N53" s="42">
        <f t="shared" ref="N53:N77" si="8">IF(G53="","",G53*L53)</f>
        <v>4.9279038718291055</v>
      </c>
      <c r="O53" s="41" t="str">
        <f t="shared" ref="O53:O77" si="9">IF(B53="","",$L$6)</f>
        <v>Crew #1:</v>
      </c>
      <c r="P53" s="60">
        <f t="shared" ref="P53:P77" si="10">IF(OR($Q$43="",H53=""),"",$Q$43)</f>
        <v>402.34699999999998</v>
      </c>
      <c r="Q53" s="60">
        <f t="shared" ref="Q53:Q77" si="11">IF(OR(N53="",P53=""),"",P53*N53)</f>
        <v>1982.7273391188251</v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>
        <v>42974</v>
      </c>
      <c r="C54" s="12">
        <v>3</v>
      </c>
      <c r="D54" s="12" t="s">
        <v>62</v>
      </c>
      <c r="E54" s="12">
        <v>256</v>
      </c>
      <c r="F54" s="12" t="s">
        <v>18</v>
      </c>
      <c r="G54" s="9">
        <v>8</v>
      </c>
      <c r="H54" s="42">
        <f t="shared" si="7"/>
        <v>32</v>
      </c>
      <c r="I54" s="12" t="s">
        <v>69</v>
      </c>
      <c r="J54" s="12" t="s">
        <v>66</v>
      </c>
      <c r="K54" s="13"/>
      <c r="L54" s="59">
        <f t="shared" si="6"/>
        <v>0.34846461949265689</v>
      </c>
      <c r="M54" s="42"/>
      <c r="N54" s="42">
        <f t="shared" si="8"/>
        <v>2.7877169559412551</v>
      </c>
      <c r="O54" s="41" t="str">
        <f t="shared" si="9"/>
        <v>Crew #1:</v>
      </c>
      <c r="P54" s="60">
        <f t="shared" si="10"/>
        <v>402.34699999999998</v>
      </c>
      <c r="Q54" s="60">
        <f t="shared" si="11"/>
        <v>1121.6295540720962</v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>
        <v>42975</v>
      </c>
      <c r="C55" s="12">
        <v>4</v>
      </c>
      <c r="D55" s="12" t="s">
        <v>62</v>
      </c>
      <c r="E55" s="12">
        <v>235</v>
      </c>
      <c r="F55" s="12" t="s">
        <v>18</v>
      </c>
      <c r="G55" s="9">
        <v>8.5</v>
      </c>
      <c r="H55" s="42">
        <f t="shared" si="7"/>
        <v>27.647058823529413</v>
      </c>
      <c r="I55" s="12" t="s">
        <v>70</v>
      </c>
      <c r="J55" s="12" t="s">
        <v>67</v>
      </c>
      <c r="K55" s="13"/>
      <c r="L55" s="59">
        <f t="shared" si="6"/>
        <v>0.43709259404696454</v>
      </c>
      <c r="M55" s="42"/>
      <c r="N55" s="42">
        <f t="shared" si="8"/>
        <v>3.7152870493991985</v>
      </c>
      <c r="O55" s="41" t="str">
        <f t="shared" si="9"/>
        <v>Crew #1:</v>
      </c>
      <c r="P55" s="60">
        <f t="shared" si="10"/>
        <v>402.34699999999998</v>
      </c>
      <c r="Q55" s="60">
        <f t="shared" si="11"/>
        <v>1494.8345984646191</v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>
        <v>42976</v>
      </c>
      <c r="C56" s="12">
        <v>5</v>
      </c>
      <c r="D56" s="12" t="s">
        <v>62</v>
      </c>
      <c r="E56" s="12">
        <v>245</v>
      </c>
      <c r="F56" s="12" t="s">
        <v>18</v>
      </c>
      <c r="G56" s="9">
        <v>8</v>
      </c>
      <c r="H56" s="42">
        <f t="shared" si="7"/>
        <v>30.625</v>
      </c>
      <c r="I56" s="12" t="s">
        <v>21</v>
      </c>
      <c r="J56" s="12" t="s">
        <v>71</v>
      </c>
      <c r="K56" s="13"/>
      <c r="L56" s="59">
        <f t="shared" si="6"/>
        <v>0.37646028037383178</v>
      </c>
      <c r="M56" s="42"/>
      <c r="N56" s="42">
        <f t="shared" si="8"/>
        <v>3.0116822429906542</v>
      </c>
      <c r="O56" s="41" t="str">
        <f t="shared" si="9"/>
        <v>Crew #1:</v>
      </c>
      <c r="P56" s="60">
        <f t="shared" si="10"/>
        <v>402.34699999999998</v>
      </c>
      <c r="Q56" s="60">
        <f t="shared" si="11"/>
        <v>1211.7413154205608</v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>
        <v>42977</v>
      </c>
      <c r="C57" s="12">
        <v>6</v>
      </c>
      <c r="D57" s="12" t="s">
        <v>62</v>
      </c>
      <c r="E57" s="12">
        <v>278</v>
      </c>
      <c r="F57" s="12" t="s">
        <v>18</v>
      </c>
      <c r="G57" s="9">
        <v>8</v>
      </c>
      <c r="H57" s="42">
        <f t="shared" si="7"/>
        <v>34.75</v>
      </c>
      <c r="I57" s="12" t="s">
        <v>72</v>
      </c>
      <c r="J57" s="12" t="s">
        <v>73</v>
      </c>
      <c r="K57" s="13"/>
      <c r="L57" s="59">
        <f t="shared" si="6"/>
        <v>0.29247329773030706</v>
      </c>
      <c r="M57" s="42"/>
      <c r="N57" s="42">
        <f t="shared" si="8"/>
        <v>2.3397863818424565</v>
      </c>
      <c r="O57" s="41" t="str">
        <f t="shared" si="9"/>
        <v>Crew #1:</v>
      </c>
      <c r="P57" s="60">
        <f t="shared" si="10"/>
        <v>402.34699999999998</v>
      </c>
      <c r="Q57" s="60">
        <f t="shared" si="11"/>
        <v>941.40603137516678</v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>
        <v>42978</v>
      </c>
      <c r="C58" s="12">
        <v>7</v>
      </c>
      <c r="D58" s="12" t="s">
        <v>62</v>
      </c>
      <c r="E58" s="12">
        <v>258</v>
      </c>
      <c r="F58" s="12" t="s">
        <v>18</v>
      </c>
      <c r="G58" s="9">
        <v>8.5</v>
      </c>
      <c r="H58" s="42">
        <f t="shared" si="7"/>
        <v>30.352941176470587</v>
      </c>
      <c r="I58" s="12" t="s">
        <v>74</v>
      </c>
      <c r="J58" s="12" t="s">
        <v>75</v>
      </c>
      <c r="K58" s="13"/>
      <c r="L58" s="59">
        <f t="shared" si="6"/>
        <v>0.38199952878347604</v>
      </c>
      <c r="M58" s="42"/>
      <c r="N58" s="42">
        <f t="shared" si="8"/>
        <v>3.2469959946595464</v>
      </c>
      <c r="O58" s="41" t="str">
        <f t="shared" si="9"/>
        <v>Crew #1:</v>
      </c>
      <c r="P58" s="60">
        <f t="shared" si="10"/>
        <v>402.34699999999998</v>
      </c>
      <c r="Q58" s="60">
        <f t="shared" si="11"/>
        <v>1306.4190974632845</v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>
        <v>42979</v>
      </c>
      <c r="C59" s="12">
        <v>8</v>
      </c>
      <c r="D59" s="12" t="s">
        <v>62</v>
      </c>
      <c r="E59" s="12">
        <v>236</v>
      </c>
      <c r="F59" s="12" t="s">
        <v>18</v>
      </c>
      <c r="G59" s="9">
        <v>8.5</v>
      </c>
      <c r="H59" s="42">
        <f t="shared" si="7"/>
        <v>27.764705882352942</v>
      </c>
      <c r="I59" s="12" t="s">
        <v>76</v>
      </c>
      <c r="J59" s="12" t="s">
        <v>77</v>
      </c>
      <c r="K59" s="13"/>
      <c r="L59" s="59">
        <f t="shared" si="6"/>
        <v>0.43469724338333465</v>
      </c>
      <c r="M59" s="42"/>
      <c r="N59" s="42">
        <f t="shared" si="8"/>
        <v>3.6949265687583446</v>
      </c>
      <c r="O59" s="41" t="str">
        <f t="shared" si="9"/>
        <v>Crew #1:</v>
      </c>
      <c r="P59" s="60">
        <f t="shared" si="10"/>
        <v>402.34699999999998</v>
      </c>
      <c r="Q59" s="60">
        <f t="shared" si="11"/>
        <v>1486.6426201602135</v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>
        <v>42980</v>
      </c>
      <c r="C60" s="12">
        <v>9</v>
      </c>
      <c r="D60" s="12" t="s">
        <v>62</v>
      </c>
      <c r="E60" s="12">
        <v>259</v>
      </c>
      <c r="F60" s="12" t="s">
        <v>18</v>
      </c>
      <c r="G60" s="9">
        <v>8.5</v>
      </c>
      <c r="H60" s="42">
        <f t="shared" si="7"/>
        <v>30.470588235294116</v>
      </c>
      <c r="I60" s="12" t="s">
        <v>78</v>
      </c>
      <c r="J60" s="12" t="s">
        <v>79</v>
      </c>
      <c r="K60" s="13"/>
      <c r="L60" s="59">
        <f t="shared" si="6"/>
        <v>0.37960417811984609</v>
      </c>
      <c r="M60" s="42"/>
      <c r="N60" s="42">
        <f t="shared" si="8"/>
        <v>3.226635514018692</v>
      </c>
      <c r="O60" s="41" t="str">
        <f t="shared" si="9"/>
        <v>Crew #1:</v>
      </c>
      <c r="P60" s="60">
        <f t="shared" si="10"/>
        <v>402.34699999999998</v>
      </c>
      <c r="Q60" s="60">
        <f t="shared" si="11"/>
        <v>1298.2271191588786</v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>
        <v>42981</v>
      </c>
      <c r="C61" s="12">
        <v>10</v>
      </c>
      <c r="D61" s="12" t="s">
        <v>62</v>
      </c>
      <c r="E61" s="12">
        <v>254</v>
      </c>
      <c r="F61" s="12" t="s">
        <v>18</v>
      </c>
      <c r="G61" s="9">
        <v>9</v>
      </c>
      <c r="H61" s="42">
        <f t="shared" si="7"/>
        <v>28.222222222222221</v>
      </c>
      <c r="I61" s="12" t="s">
        <v>80</v>
      </c>
      <c r="J61" s="12" t="s">
        <v>81</v>
      </c>
      <c r="K61" s="13"/>
      <c r="L61" s="59">
        <f t="shared" si="6"/>
        <v>0.42538199080255157</v>
      </c>
      <c r="M61" s="42"/>
      <c r="N61" s="42">
        <f t="shared" si="8"/>
        <v>3.8284379172229643</v>
      </c>
      <c r="O61" s="41" t="str">
        <f t="shared" si="9"/>
        <v>Crew #1:</v>
      </c>
      <c r="P61" s="60">
        <f t="shared" si="10"/>
        <v>402.34699999999998</v>
      </c>
      <c r="Q61" s="60">
        <f t="shared" si="11"/>
        <v>1540.360510680908</v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>
        <v>42982</v>
      </c>
      <c r="C62" s="12">
        <v>11</v>
      </c>
      <c r="D62" s="12" t="s">
        <v>62</v>
      </c>
      <c r="E62" s="12">
        <v>258</v>
      </c>
      <c r="F62" s="12" t="s">
        <v>18</v>
      </c>
      <c r="G62" s="9">
        <v>9</v>
      </c>
      <c r="H62" s="42">
        <f t="shared" si="7"/>
        <v>28.666666666666668</v>
      </c>
      <c r="I62" s="12" t="s">
        <v>82</v>
      </c>
      <c r="J62" s="12" t="s">
        <v>83</v>
      </c>
      <c r="K62" s="13"/>
      <c r="L62" s="59">
        <f t="shared" si="6"/>
        <v>0.41633288829550508</v>
      </c>
      <c r="M62" s="42"/>
      <c r="N62" s="42">
        <f t="shared" si="8"/>
        <v>3.7469959946595459</v>
      </c>
      <c r="O62" s="41" t="str">
        <f t="shared" si="9"/>
        <v>Crew #1:</v>
      </c>
      <c r="P62" s="60">
        <f t="shared" si="10"/>
        <v>402.34699999999998</v>
      </c>
      <c r="Q62" s="60">
        <f t="shared" si="11"/>
        <v>1507.5925974632842</v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>
        <v>42983</v>
      </c>
      <c r="C63" s="12">
        <v>12</v>
      </c>
      <c r="D63" s="12" t="s">
        <v>62</v>
      </c>
      <c r="E63" s="12">
        <v>254</v>
      </c>
      <c r="F63" s="12" t="s">
        <v>18</v>
      </c>
      <c r="G63" s="9">
        <v>9</v>
      </c>
      <c r="H63" s="42">
        <f t="shared" si="7"/>
        <v>28.222222222222221</v>
      </c>
      <c r="I63" s="12" t="s">
        <v>84</v>
      </c>
      <c r="J63" s="12" t="s">
        <v>85</v>
      </c>
      <c r="K63" s="13"/>
      <c r="L63" s="59">
        <f t="shared" si="6"/>
        <v>0.42538199080255157</v>
      </c>
      <c r="M63" s="42"/>
      <c r="N63" s="42">
        <f t="shared" si="8"/>
        <v>3.8284379172229643</v>
      </c>
      <c r="O63" s="41" t="str">
        <f t="shared" si="9"/>
        <v>Crew #1:</v>
      </c>
      <c r="P63" s="60">
        <f t="shared" si="10"/>
        <v>402.34699999999998</v>
      </c>
      <c r="Q63" s="60">
        <f t="shared" si="11"/>
        <v>1540.360510680908</v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ref="H64:H77" si="12">IF(E64="","",E64/G64)</f>
        <v/>
      </c>
      <c r="I64" s="12"/>
      <c r="J64" s="12"/>
      <c r="K64" s="13"/>
      <c r="L64" s="59" t="str">
        <f t="shared" si="6"/>
        <v/>
      </c>
      <c r="M64" s="42"/>
      <c r="N64" s="42" t="str">
        <f t="shared" si="8"/>
        <v/>
      </c>
      <c r="O64" s="41" t="str">
        <f t="shared" si="9"/>
        <v/>
      </c>
      <c r="P64" s="60" t="str">
        <f t="shared" si="10"/>
        <v/>
      </c>
      <c r="Q64" s="60" t="str">
        <f t="shared" si="11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12"/>
        <v/>
      </c>
      <c r="I65" s="12"/>
      <c r="J65" s="12"/>
      <c r="K65" s="13"/>
      <c r="L65" s="59" t="str">
        <f t="shared" si="6"/>
        <v/>
      </c>
      <c r="M65" s="42"/>
      <c r="N65" s="42" t="str">
        <f t="shared" si="8"/>
        <v/>
      </c>
      <c r="O65" s="41" t="str">
        <f t="shared" si="9"/>
        <v/>
      </c>
      <c r="P65" s="60" t="str">
        <f t="shared" si="10"/>
        <v/>
      </c>
      <c r="Q65" s="60" t="str">
        <f t="shared" si="11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12"/>
        <v/>
      </c>
      <c r="I66" s="12"/>
      <c r="J66" s="12"/>
      <c r="K66" s="13"/>
      <c r="L66" s="59" t="str">
        <f t="shared" si="6"/>
        <v/>
      </c>
      <c r="M66" s="42"/>
      <c r="N66" s="42" t="str">
        <f t="shared" si="8"/>
        <v/>
      </c>
      <c r="O66" s="41" t="str">
        <f t="shared" si="9"/>
        <v/>
      </c>
      <c r="P66" s="60" t="str">
        <f t="shared" si="10"/>
        <v/>
      </c>
      <c r="Q66" s="60" t="str">
        <f t="shared" si="11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12"/>
        <v/>
      </c>
      <c r="I67" s="12"/>
      <c r="J67" s="12"/>
      <c r="K67" s="13"/>
      <c r="L67" s="59" t="str">
        <f t="shared" si="6"/>
        <v/>
      </c>
      <c r="M67" s="42"/>
      <c r="N67" s="42" t="str">
        <f t="shared" si="8"/>
        <v/>
      </c>
      <c r="O67" s="41" t="str">
        <f t="shared" si="9"/>
        <v/>
      </c>
      <c r="P67" s="60" t="str">
        <f t="shared" si="10"/>
        <v/>
      </c>
      <c r="Q67" s="60" t="str">
        <f t="shared" si="11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12"/>
        <v/>
      </c>
      <c r="I68" s="12"/>
      <c r="J68" s="12"/>
      <c r="K68" s="13"/>
      <c r="L68" s="59" t="str">
        <f t="shared" si="6"/>
        <v/>
      </c>
      <c r="M68" s="42"/>
      <c r="N68" s="42" t="str">
        <f t="shared" si="8"/>
        <v/>
      </c>
      <c r="O68" s="41" t="str">
        <f t="shared" si="9"/>
        <v/>
      </c>
      <c r="P68" s="60" t="str">
        <f t="shared" si="10"/>
        <v/>
      </c>
      <c r="Q68" s="60" t="str">
        <f t="shared" si="11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12"/>
        <v/>
      </c>
      <c r="I69" s="12"/>
      <c r="J69" s="12"/>
      <c r="K69" s="13"/>
      <c r="L69" s="59" t="str">
        <f t="shared" si="6"/>
        <v/>
      </c>
      <c r="M69" s="42"/>
      <c r="N69" s="42" t="str">
        <f t="shared" si="8"/>
        <v/>
      </c>
      <c r="O69" s="41" t="str">
        <f t="shared" si="9"/>
        <v/>
      </c>
      <c r="P69" s="60" t="str">
        <f t="shared" si="10"/>
        <v/>
      </c>
      <c r="Q69" s="60" t="str">
        <f t="shared" si="11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12"/>
        <v/>
      </c>
      <c r="I70" s="12"/>
      <c r="J70" s="12"/>
      <c r="K70" s="13"/>
      <c r="L70" s="59" t="str">
        <f t="shared" si="6"/>
        <v/>
      </c>
      <c r="M70" s="42"/>
      <c r="N70" s="42" t="str">
        <f t="shared" si="8"/>
        <v/>
      </c>
      <c r="O70" s="41" t="str">
        <f t="shared" si="9"/>
        <v/>
      </c>
      <c r="P70" s="60" t="str">
        <f t="shared" si="10"/>
        <v/>
      </c>
      <c r="Q70" s="60" t="str">
        <f t="shared" si="11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12"/>
        <v/>
      </c>
      <c r="I71" s="12"/>
      <c r="J71" s="12"/>
      <c r="K71" s="13"/>
      <c r="L71" s="59" t="str">
        <f t="shared" si="6"/>
        <v/>
      </c>
      <c r="M71" s="42"/>
      <c r="N71" s="42" t="str">
        <f t="shared" si="8"/>
        <v/>
      </c>
      <c r="O71" s="41" t="str">
        <f t="shared" si="9"/>
        <v/>
      </c>
      <c r="P71" s="60" t="str">
        <f t="shared" si="10"/>
        <v/>
      </c>
      <c r="Q71" s="60" t="str">
        <f t="shared" si="11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12"/>
        <v/>
      </c>
      <c r="I72" s="12"/>
      <c r="J72" s="12"/>
      <c r="K72" s="13"/>
      <c r="L72" s="59" t="str">
        <f t="shared" si="6"/>
        <v/>
      </c>
      <c r="M72" s="42"/>
      <c r="N72" s="42" t="str">
        <f t="shared" si="8"/>
        <v/>
      </c>
      <c r="O72" s="41" t="str">
        <f t="shared" si="9"/>
        <v/>
      </c>
      <c r="P72" s="60" t="str">
        <f t="shared" si="10"/>
        <v/>
      </c>
      <c r="Q72" s="60" t="str">
        <f t="shared" si="11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12"/>
        <v/>
      </c>
      <c r="I73" s="12"/>
      <c r="J73" s="12"/>
      <c r="K73" s="13"/>
      <c r="L73" s="59" t="str">
        <f t="shared" si="6"/>
        <v/>
      </c>
      <c r="M73" s="42"/>
      <c r="N73" s="42" t="str">
        <f t="shared" si="8"/>
        <v/>
      </c>
      <c r="O73" s="41" t="str">
        <f t="shared" si="9"/>
        <v/>
      </c>
      <c r="P73" s="60" t="str">
        <f t="shared" si="10"/>
        <v/>
      </c>
      <c r="Q73" s="60" t="str">
        <f t="shared" si="11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12"/>
        <v/>
      </c>
      <c r="I74" s="12"/>
      <c r="J74" s="12"/>
      <c r="K74" s="13"/>
      <c r="L74" s="59" t="str">
        <f t="shared" si="6"/>
        <v/>
      </c>
      <c r="M74" s="42"/>
      <c r="N74" s="42" t="str">
        <f t="shared" si="8"/>
        <v/>
      </c>
      <c r="O74" s="41" t="str">
        <f t="shared" si="9"/>
        <v/>
      </c>
      <c r="P74" s="60" t="str">
        <f t="shared" si="10"/>
        <v/>
      </c>
      <c r="Q74" s="60" t="str">
        <f t="shared" si="11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12"/>
        <v/>
      </c>
      <c r="I75" s="12"/>
      <c r="J75" s="12"/>
      <c r="K75" s="13"/>
      <c r="L75" s="59" t="str">
        <f t="shared" si="6"/>
        <v/>
      </c>
      <c r="M75" s="42"/>
      <c r="N75" s="42" t="str">
        <f t="shared" si="8"/>
        <v/>
      </c>
      <c r="O75" s="41" t="str">
        <f t="shared" si="9"/>
        <v/>
      </c>
      <c r="P75" s="60" t="str">
        <f t="shared" si="10"/>
        <v/>
      </c>
      <c r="Q75" s="60" t="str">
        <f t="shared" si="11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12"/>
        <v/>
      </c>
      <c r="I76" s="12"/>
      <c r="J76" s="12"/>
      <c r="K76" s="13"/>
      <c r="L76" s="59" t="str">
        <f t="shared" si="6"/>
        <v/>
      </c>
      <c r="M76" s="42"/>
      <c r="N76" s="42" t="str">
        <f t="shared" si="8"/>
        <v/>
      </c>
      <c r="O76" s="41" t="str">
        <f t="shared" si="9"/>
        <v/>
      </c>
      <c r="P76" s="60" t="str">
        <f t="shared" si="10"/>
        <v/>
      </c>
      <c r="Q76" s="60" t="str">
        <f t="shared" si="11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12"/>
        <v/>
      </c>
      <c r="I77" s="12"/>
      <c r="J77" s="12"/>
      <c r="K77" s="13"/>
      <c r="L77" s="59" t="str">
        <f t="shared" si="6"/>
        <v/>
      </c>
      <c r="M77" s="42"/>
      <c r="N77" s="42" t="str">
        <f t="shared" si="8"/>
        <v/>
      </c>
      <c r="O77" s="41" t="str">
        <f t="shared" si="9"/>
        <v/>
      </c>
      <c r="P77" s="60" t="str">
        <f t="shared" si="10"/>
        <v/>
      </c>
      <c r="Q77" s="60" t="str">
        <f t="shared" si="11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2943</v>
      </c>
      <c r="F79" s="43" t="str">
        <f>F52</f>
        <v>CY</v>
      </c>
      <c r="G79" s="43">
        <f>SUM(G52:G77)</f>
        <v>102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16930.401850133509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D50:D51"/>
    <mergeCell ref="E50:E51"/>
    <mergeCell ref="F50:F51"/>
    <mergeCell ref="G50:G51"/>
    <mergeCell ref="H50:H51"/>
    <mergeCell ref="J50:J51"/>
    <mergeCell ref="L30:L31"/>
    <mergeCell ref="M30:M31"/>
    <mergeCell ref="N30:N31"/>
    <mergeCell ref="I50:I51"/>
    <mergeCell ref="L47:Q48"/>
    <mergeCell ref="L50:L51"/>
    <mergeCell ref="M50:M51"/>
    <mergeCell ref="N50:N51"/>
    <mergeCell ref="O50:O51"/>
    <mergeCell ref="P50:P51"/>
    <mergeCell ref="Q50:Q51"/>
    <mergeCell ref="B47:J48"/>
    <mergeCell ref="B50:B51"/>
    <mergeCell ref="C50:C51"/>
    <mergeCell ref="O30:O31"/>
    <mergeCell ref="P30:P31"/>
    <mergeCell ref="Q30:Q31"/>
    <mergeCell ref="C29:D29"/>
    <mergeCell ref="L8:L9"/>
    <mergeCell ref="M8:M9"/>
    <mergeCell ref="N8:N9"/>
    <mergeCell ref="O8:O9"/>
    <mergeCell ref="P8:P9"/>
    <mergeCell ref="Q8:Q9"/>
    <mergeCell ref="C27:D27"/>
    <mergeCell ref="C28:D28"/>
    <mergeCell ref="F14:F15"/>
    <mergeCell ref="B11:I12"/>
    <mergeCell ref="M6:Q6"/>
    <mergeCell ref="L6:L7"/>
    <mergeCell ref="C24:D24"/>
    <mergeCell ref="C25:D25"/>
    <mergeCell ref="C26:D26"/>
    <mergeCell ref="C19:D19"/>
    <mergeCell ref="C20:D20"/>
    <mergeCell ref="C21:D21"/>
    <mergeCell ref="C22:D22"/>
    <mergeCell ref="C23:D23"/>
    <mergeCell ref="G14:G15"/>
    <mergeCell ref="H14:H15"/>
    <mergeCell ref="C16:D16"/>
    <mergeCell ref="C17:D17"/>
    <mergeCell ref="C18:D18"/>
    <mergeCell ref="I14:I15"/>
    <mergeCell ref="B6:B7"/>
    <mergeCell ref="C6:C7"/>
    <mergeCell ref="D6:D7"/>
    <mergeCell ref="E6:E7"/>
    <mergeCell ref="B14:B15"/>
    <mergeCell ref="C14:D15"/>
    <mergeCell ref="E14:E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4"/>
  <sheetViews>
    <sheetView showGridLines="0" topLeftCell="A5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 t="s">
        <v>105</v>
      </c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>
        <v>31</v>
      </c>
      <c r="C8" s="17" t="s">
        <v>102</v>
      </c>
      <c r="D8" s="16" t="s">
        <v>103</v>
      </c>
      <c r="E8" s="16" t="s">
        <v>104</v>
      </c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/>
      <c r="N10" s="10">
        <v>26.79</v>
      </c>
      <c r="O10" s="32">
        <f>N10*M10</f>
        <v>0</v>
      </c>
      <c r="P10" s="10">
        <v>8.99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 t="s">
        <v>29</v>
      </c>
      <c r="M11" s="9">
        <v>1</v>
      </c>
      <c r="N11" s="10">
        <v>26.21</v>
      </c>
      <c r="O11" s="32">
        <f t="shared" ref="O11:O16" si="0">N11*M11</f>
        <v>26.21</v>
      </c>
      <c r="P11" s="10">
        <v>8.99</v>
      </c>
      <c r="Q11" s="32">
        <f t="shared" ref="Q11:Q16" si="1">P11*M11</f>
        <v>8.99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 t="s">
        <v>31</v>
      </c>
      <c r="M12" s="9">
        <v>1</v>
      </c>
      <c r="N12" s="10">
        <v>23.89</v>
      </c>
      <c r="O12" s="32">
        <f t="shared" si="0"/>
        <v>23.89</v>
      </c>
      <c r="P12" s="10">
        <v>6.09</v>
      </c>
      <c r="Q12" s="32">
        <f t="shared" si="1"/>
        <v>6.09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 t="s">
        <v>106</v>
      </c>
      <c r="M13" s="9">
        <v>5</v>
      </c>
      <c r="N13" s="10">
        <v>22.44</v>
      </c>
      <c r="O13" s="32">
        <f t="shared" si="0"/>
        <v>112.2</v>
      </c>
      <c r="P13" s="10">
        <v>6.09</v>
      </c>
      <c r="Q13" s="32">
        <f t="shared" si="1"/>
        <v>30.45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>
        <v>42934</v>
      </c>
      <c r="C16" s="88" t="s">
        <v>57</v>
      </c>
      <c r="D16" s="88"/>
      <c r="E16" s="12">
        <v>370</v>
      </c>
      <c r="F16" s="41" t="str">
        <f>IF(B16="","",E8)</f>
        <v>SY</v>
      </c>
      <c r="G16" s="9">
        <v>8</v>
      </c>
      <c r="H16" s="42">
        <f>IF(B16="","",E16/G16)</f>
        <v>46.25</v>
      </c>
      <c r="I16" s="12" t="s">
        <v>19</v>
      </c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>
        <v>42935</v>
      </c>
      <c r="C17" s="88" t="s">
        <v>57</v>
      </c>
      <c r="D17" s="88"/>
      <c r="E17" s="12">
        <v>402</v>
      </c>
      <c r="F17" s="41" t="str">
        <f>IF(B17="","",F16)</f>
        <v>SY</v>
      </c>
      <c r="G17" s="9">
        <v>8</v>
      </c>
      <c r="H17" s="42">
        <f t="shared" ref="H17:H29" si="2">IF(B17="","",E17/G17)</f>
        <v>50.25</v>
      </c>
      <c r="I17" s="12" t="s">
        <v>20</v>
      </c>
      <c r="J17" s="13"/>
      <c r="K17" s="13"/>
      <c r="L17" s="27" t="s">
        <v>33</v>
      </c>
      <c r="M17" s="28">
        <f>SUM(M10:M16)</f>
        <v>7</v>
      </c>
      <c r="N17" s="29"/>
      <c r="O17" s="30">
        <f>SUM(O10:O16)</f>
        <v>162.30000000000001</v>
      </c>
      <c r="P17" s="29"/>
      <c r="Q17" s="31">
        <f>SUM(Q10:Q16)</f>
        <v>45.53</v>
      </c>
      <c r="R17" s="13"/>
      <c r="S17" s="13"/>
    </row>
    <row r="18" spans="1:19" x14ac:dyDescent="0.4">
      <c r="A18" s="63">
        <v>1</v>
      </c>
      <c r="B18" s="11">
        <v>42936</v>
      </c>
      <c r="C18" s="88" t="s">
        <v>57</v>
      </c>
      <c r="D18" s="88"/>
      <c r="E18" s="12">
        <v>371</v>
      </c>
      <c r="F18" s="41" t="str">
        <f t="shared" ref="F18:F29" si="3">IF(B18="","",F17)</f>
        <v>SY</v>
      </c>
      <c r="G18" s="9">
        <v>6</v>
      </c>
      <c r="H18" s="42">
        <f t="shared" si="2"/>
        <v>61.833333333333336</v>
      </c>
      <c r="I18" s="12" t="s">
        <v>21</v>
      </c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>
        <v>42937</v>
      </c>
      <c r="C19" s="88" t="s">
        <v>57</v>
      </c>
      <c r="D19" s="88"/>
      <c r="E19" s="12">
        <v>355</v>
      </c>
      <c r="F19" s="41" t="str">
        <f t="shared" si="3"/>
        <v>SY</v>
      </c>
      <c r="G19" s="9">
        <v>8.5</v>
      </c>
      <c r="H19" s="42">
        <f t="shared" si="2"/>
        <v>41.764705882352942</v>
      </c>
      <c r="I19" s="12" t="s">
        <v>22</v>
      </c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162.30000000000001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45.53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35.706000000000003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78.975400000000008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322.51139999999998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1498</v>
      </c>
      <c r="F32" s="45" t="str">
        <f>E8</f>
        <v>SY</v>
      </c>
      <c r="G32" s="46">
        <f>SUM(G16:G29)</f>
        <v>30.5</v>
      </c>
      <c r="H32" s="46">
        <f>SUM(H16:H29)</f>
        <v>200.0980392156863</v>
      </c>
      <c r="I32" s="13"/>
      <c r="J32" s="13"/>
      <c r="K32" s="13"/>
      <c r="L32" s="8" t="s">
        <v>47</v>
      </c>
      <c r="M32" s="9">
        <v>1</v>
      </c>
      <c r="N32" s="47">
        <v>53.58</v>
      </c>
      <c r="O32" s="47">
        <v>39.9</v>
      </c>
      <c r="P32" s="8"/>
      <c r="Q32" s="47">
        <f>(O32+N32)*M32</f>
        <v>93.47999999999999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 t="s">
        <v>48</v>
      </c>
      <c r="M33" s="9">
        <v>1</v>
      </c>
      <c r="N33" s="47">
        <v>22.21</v>
      </c>
      <c r="O33" s="47">
        <v>20.55</v>
      </c>
      <c r="P33" s="8"/>
      <c r="Q33" s="47">
        <f t="shared" ref="Q33:Q39" si="4">(O33+N33)*M33</f>
        <v>42.760000000000005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374.5</v>
      </c>
      <c r="F34" s="43" t="str">
        <f>F32</f>
        <v>SY</v>
      </c>
      <c r="G34" s="43">
        <f>G32/A30</f>
        <v>7.625</v>
      </c>
      <c r="H34" s="46">
        <f>E32/G32</f>
        <v>49.114754098360656</v>
      </c>
      <c r="I34" s="13"/>
      <c r="J34" s="13"/>
      <c r="K34" s="13"/>
      <c r="L34" s="8" t="s">
        <v>49</v>
      </c>
      <c r="M34" s="9">
        <v>1</v>
      </c>
      <c r="N34" s="47">
        <v>29.66</v>
      </c>
      <c r="O34" s="47">
        <v>25.2</v>
      </c>
      <c r="P34" s="8"/>
      <c r="Q34" s="47">
        <f t="shared" si="4"/>
        <v>54.86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 t="s">
        <v>50</v>
      </c>
      <c r="M35" s="9">
        <v>1</v>
      </c>
      <c r="N35" s="47">
        <v>5</v>
      </c>
      <c r="O35" s="47">
        <v>0</v>
      </c>
      <c r="P35" s="8"/>
      <c r="Q35" s="47">
        <f t="shared" si="4"/>
        <v>5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/>
      <c r="N36" s="47">
        <v>3.75</v>
      </c>
      <c r="O36" s="47">
        <v>6.45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/>
      <c r="N37" s="47"/>
      <c r="O37" s="47"/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/>
      <c r="N38" s="47"/>
      <c r="O38" s="47"/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/>
      <c r="N39" s="47"/>
      <c r="O39" s="47"/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196.10000000000002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518.6114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>
        <v>42972</v>
      </c>
      <c r="C52" s="12">
        <v>1</v>
      </c>
      <c r="D52" s="12" t="s">
        <v>62</v>
      </c>
      <c r="E52" s="12">
        <v>210</v>
      </c>
      <c r="F52" s="12" t="s">
        <v>104</v>
      </c>
      <c r="G52" s="9">
        <v>8</v>
      </c>
      <c r="H52" s="42">
        <f>IF(E52="","",E52/G52)</f>
        <v>26.25</v>
      </c>
      <c r="I52" s="12" t="s">
        <v>63</v>
      </c>
      <c r="J52" s="12" t="s">
        <v>64</v>
      </c>
      <c r="K52" s="13"/>
      <c r="L52" s="59">
        <f t="shared" ref="L52:L77" si="5">IF(H52="","",($H$34-H52)/$H$34)</f>
        <v>0.4655373831775701</v>
      </c>
      <c r="M52" s="42"/>
      <c r="N52" s="42">
        <f>IF(G52="","",G52*L52)</f>
        <v>3.7242990654205608</v>
      </c>
      <c r="O52" s="41" t="str">
        <f>IF(B52="","",$L$6)</f>
        <v>Crew #1:</v>
      </c>
      <c r="P52" s="60">
        <f>IF(OR($Q$43="",H52=""),"",$Q$43)</f>
        <v>518.6114</v>
      </c>
      <c r="Q52" s="60">
        <f>IF(OR(N52="",P52=""),"",P52*N52)</f>
        <v>1931.4639523364485</v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>
        <v>42973</v>
      </c>
      <c r="C53" s="12">
        <v>2</v>
      </c>
      <c r="D53" s="12" t="s">
        <v>62</v>
      </c>
      <c r="E53" s="12">
        <v>200</v>
      </c>
      <c r="F53" s="12" t="s">
        <v>104</v>
      </c>
      <c r="G53" s="9">
        <v>9</v>
      </c>
      <c r="H53" s="42">
        <f t="shared" ref="H53:H77" si="6">IF(E53="","",E53/G53)</f>
        <v>22.222222222222221</v>
      </c>
      <c r="I53" s="12" t="s">
        <v>68</v>
      </c>
      <c r="J53" s="12" t="s">
        <v>65</v>
      </c>
      <c r="K53" s="13"/>
      <c r="L53" s="59">
        <f t="shared" si="5"/>
        <v>0.54754487464767843</v>
      </c>
      <c r="M53" s="42"/>
      <c r="N53" s="42">
        <f t="shared" ref="N53:N77" si="7">IF(G53="","",G53*L53)</f>
        <v>4.9279038718291055</v>
      </c>
      <c r="O53" s="41" t="str">
        <f t="shared" ref="O53:O77" si="8">IF(B53="","",$L$6)</f>
        <v>Crew #1:</v>
      </c>
      <c r="P53" s="60">
        <f t="shared" ref="P53:P77" si="9">IF(OR($Q$43="",H53=""),"",$Q$43)</f>
        <v>518.6114</v>
      </c>
      <c r="Q53" s="60">
        <f t="shared" ref="Q53:Q77" si="10">IF(OR(N53="",P53=""),"",P53*N53)</f>
        <v>2555.667126034713</v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>
        <v>42974</v>
      </c>
      <c r="C54" s="12">
        <v>3</v>
      </c>
      <c r="D54" s="12" t="s">
        <v>62</v>
      </c>
      <c r="E54" s="12">
        <v>256</v>
      </c>
      <c r="F54" s="12" t="s">
        <v>104</v>
      </c>
      <c r="G54" s="9">
        <v>8</v>
      </c>
      <c r="H54" s="42">
        <f t="shared" si="6"/>
        <v>32</v>
      </c>
      <c r="I54" s="12" t="s">
        <v>69</v>
      </c>
      <c r="J54" s="12" t="s">
        <v>66</v>
      </c>
      <c r="K54" s="13"/>
      <c r="L54" s="59">
        <f t="shared" si="5"/>
        <v>0.34846461949265689</v>
      </c>
      <c r="M54" s="42"/>
      <c r="N54" s="42">
        <f t="shared" si="7"/>
        <v>2.7877169559412551</v>
      </c>
      <c r="O54" s="41" t="str">
        <f t="shared" si="8"/>
        <v>Crew #1:</v>
      </c>
      <c r="P54" s="60">
        <f t="shared" si="9"/>
        <v>518.6114</v>
      </c>
      <c r="Q54" s="60">
        <f t="shared" si="10"/>
        <v>1445.7417933244326</v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>
        <v>42975</v>
      </c>
      <c r="C55" s="12">
        <v>4</v>
      </c>
      <c r="D55" s="12" t="s">
        <v>62</v>
      </c>
      <c r="E55" s="12">
        <v>235</v>
      </c>
      <c r="F55" s="12" t="s">
        <v>104</v>
      </c>
      <c r="G55" s="9">
        <v>8.5</v>
      </c>
      <c r="H55" s="42">
        <f t="shared" si="6"/>
        <v>27.647058823529413</v>
      </c>
      <c r="I55" s="12" t="s">
        <v>70</v>
      </c>
      <c r="J55" s="12" t="s">
        <v>67</v>
      </c>
      <c r="K55" s="13"/>
      <c r="L55" s="59">
        <f t="shared" si="5"/>
        <v>0.43709259404696454</v>
      </c>
      <c r="M55" s="42"/>
      <c r="N55" s="42">
        <f t="shared" si="7"/>
        <v>3.7152870493991985</v>
      </c>
      <c r="O55" s="41" t="str">
        <f t="shared" si="8"/>
        <v>Crew #1:</v>
      </c>
      <c r="P55" s="60">
        <f t="shared" si="9"/>
        <v>518.6114</v>
      </c>
      <c r="Q55" s="60">
        <f t="shared" si="10"/>
        <v>1926.7902180907874</v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>
        <v>42976</v>
      </c>
      <c r="C56" s="12">
        <v>5</v>
      </c>
      <c r="D56" s="12" t="s">
        <v>62</v>
      </c>
      <c r="E56" s="12">
        <v>245</v>
      </c>
      <c r="F56" s="12" t="s">
        <v>104</v>
      </c>
      <c r="G56" s="9">
        <v>8</v>
      </c>
      <c r="H56" s="42">
        <f t="shared" si="6"/>
        <v>30.625</v>
      </c>
      <c r="I56" s="12" t="s">
        <v>21</v>
      </c>
      <c r="J56" s="12" t="s">
        <v>71</v>
      </c>
      <c r="K56" s="13"/>
      <c r="L56" s="59">
        <f t="shared" si="5"/>
        <v>0.37646028037383178</v>
      </c>
      <c r="M56" s="42"/>
      <c r="N56" s="42">
        <f t="shared" si="7"/>
        <v>3.0116822429906542</v>
      </c>
      <c r="O56" s="41" t="str">
        <f t="shared" si="8"/>
        <v>Crew #1:</v>
      </c>
      <c r="P56" s="60">
        <f t="shared" si="9"/>
        <v>518.6114</v>
      </c>
      <c r="Q56" s="60">
        <f t="shared" si="10"/>
        <v>1561.8927443925234</v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>
        <v>42977</v>
      </c>
      <c r="C57" s="12">
        <v>6</v>
      </c>
      <c r="D57" s="12" t="s">
        <v>62</v>
      </c>
      <c r="E57" s="12">
        <v>278</v>
      </c>
      <c r="F57" s="12" t="s">
        <v>104</v>
      </c>
      <c r="G57" s="9">
        <v>8</v>
      </c>
      <c r="H57" s="42">
        <f t="shared" si="6"/>
        <v>34.75</v>
      </c>
      <c r="I57" s="12" t="s">
        <v>72</v>
      </c>
      <c r="J57" s="12" t="s">
        <v>73</v>
      </c>
      <c r="K57" s="13"/>
      <c r="L57" s="59">
        <f t="shared" si="5"/>
        <v>0.29247329773030706</v>
      </c>
      <c r="M57" s="42"/>
      <c r="N57" s="42">
        <f t="shared" si="7"/>
        <v>2.3397863818424565</v>
      </c>
      <c r="O57" s="41" t="str">
        <f t="shared" si="8"/>
        <v>Crew #1:</v>
      </c>
      <c r="P57" s="60">
        <f t="shared" si="9"/>
        <v>518.6114</v>
      </c>
      <c r="Q57" s="60">
        <f t="shared" si="10"/>
        <v>1213.4398911882508</v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>
        <v>42978</v>
      </c>
      <c r="C58" s="12">
        <v>7</v>
      </c>
      <c r="D58" s="12" t="s">
        <v>62</v>
      </c>
      <c r="E58" s="12">
        <v>258</v>
      </c>
      <c r="F58" s="12" t="s">
        <v>104</v>
      </c>
      <c r="G58" s="9">
        <v>8.5</v>
      </c>
      <c r="H58" s="42">
        <f t="shared" si="6"/>
        <v>30.352941176470587</v>
      </c>
      <c r="I58" s="12" t="s">
        <v>74</v>
      </c>
      <c r="J58" s="12" t="s">
        <v>75</v>
      </c>
      <c r="K58" s="13"/>
      <c r="L58" s="59">
        <f t="shared" si="5"/>
        <v>0.38199952878347604</v>
      </c>
      <c r="M58" s="42"/>
      <c r="N58" s="42">
        <f t="shared" si="7"/>
        <v>3.2469959946595464</v>
      </c>
      <c r="O58" s="41" t="str">
        <f t="shared" si="8"/>
        <v>Crew #1:</v>
      </c>
      <c r="P58" s="60">
        <f t="shared" si="9"/>
        <v>518.6114</v>
      </c>
      <c r="Q58" s="60">
        <f t="shared" si="10"/>
        <v>1683.9291385847798</v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>
        <v>42979</v>
      </c>
      <c r="C59" s="12">
        <v>8</v>
      </c>
      <c r="D59" s="12" t="s">
        <v>62</v>
      </c>
      <c r="E59" s="12">
        <v>236</v>
      </c>
      <c r="F59" s="12" t="s">
        <v>104</v>
      </c>
      <c r="G59" s="9">
        <v>8.5</v>
      </c>
      <c r="H59" s="42">
        <f t="shared" si="6"/>
        <v>27.764705882352942</v>
      </c>
      <c r="I59" s="12" t="s">
        <v>76</v>
      </c>
      <c r="J59" s="12" t="s">
        <v>77</v>
      </c>
      <c r="K59" s="13"/>
      <c r="L59" s="59">
        <f t="shared" si="5"/>
        <v>0.43469724338333465</v>
      </c>
      <c r="M59" s="42"/>
      <c r="N59" s="42">
        <f t="shared" si="7"/>
        <v>3.6949265687583446</v>
      </c>
      <c r="O59" s="41" t="str">
        <f t="shared" si="8"/>
        <v>Crew #1:</v>
      </c>
      <c r="P59" s="60">
        <f t="shared" si="9"/>
        <v>518.6114</v>
      </c>
      <c r="Q59" s="60">
        <f t="shared" si="10"/>
        <v>1916.2310407209613</v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>
        <v>42980</v>
      </c>
      <c r="C60" s="12">
        <v>9</v>
      </c>
      <c r="D60" s="12" t="s">
        <v>62</v>
      </c>
      <c r="E60" s="12">
        <v>259</v>
      </c>
      <c r="F60" s="12" t="s">
        <v>104</v>
      </c>
      <c r="G60" s="9">
        <v>8.5</v>
      </c>
      <c r="H60" s="42">
        <f t="shared" si="6"/>
        <v>30.470588235294116</v>
      </c>
      <c r="I60" s="12" t="s">
        <v>78</v>
      </c>
      <c r="J60" s="12" t="s">
        <v>79</v>
      </c>
      <c r="K60" s="13"/>
      <c r="L60" s="59">
        <f t="shared" si="5"/>
        <v>0.37960417811984609</v>
      </c>
      <c r="M60" s="42"/>
      <c r="N60" s="42">
        <f t="shared" si="7"/>
        <v>3.226635514018692</v>
      </c>
      <c r="O60" s="41" t="str">
        <f t="shared" si="8"/>
        <v>Crew #1:</v>
      </c>
      <c r="P60" s="60">
        <f t="shared" si="9"/>
        <v>518.6114</v>
      </c>
      <c r="Q60" s="60">
        <f t="shared" si="10"/>
        <v>1673.3699612149535</v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>
        <v>42981</v>
      </c>
      <c r="C61" s="12">
        <v>10</v>
      </c>
      <c r="D61" s="12" t="s">
        <v>62</v>
      </c>
      <c r="E61" s="12">
        <v>254</v>
      </c>
      <c r="F61" s="12" t="s">
        <v>104</v>
      </c>
      <c r="G61" s="9">
        <v>9</v>
      </c>
      <c r="H61" s="42">
        <f t="shared" si="6"/>
        <v>28.222222222222221</v>
      </c>
      <c r="I61" s="12" t="s">
        <v>80</v>
      </c>
      <c r="J61" s="12" t="s">
        <v>81</v>
      </c>
      <c r="K61" s="13"/>
      <c r="L61" s="59">
        <f t="shared" si="5"/>
        <v>0.42538199080255157</v>
      </c>
      <c r="M61" s="42"/>
      <c r="N61" s="42">
        <f t="shared" si="7"/>
        <v>3.8284379172229643</v>
      </c>
      <c r="O61" s="41" t="str">
        <f t="shared" si="8"/>
        <v>Crew #1:</v>
      </c>
      <c r="P61" s="60">
        <f t="shared" si="9"/>
        <v>518.6114</v>
      </c>
      <c r="Q61" s="60">
        <f t="shared" si="10"/>
        <v>1985.4715480640857</v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>
        <v>42982</v>
      </c>
      <c r="C62" s="12">
        <v>11</v>
      </c>
      <c r="D62" s="12" t="s">
        <v>62</v>
      </c>
      <c r="E62" s="12">
        <v>258</v>
      </c>
      <c r="F62" s="12" t="s">
        <v>104</v>
      </c>
      <c r="G62" s="9">
        <v>9</v>
      </c>
      <c r="H62" s="42">
        <f t="shared" si="6"/>
        <v>28.666666666666668</v>
      </c>
      <c r="I62" s="12" t="s">
        <v>82</v>
      </c>
      <c r="J62" s="12" t="s">
        <v>83</v>
      </c>
      <c r="K62" s="13"/>
      <c r="L62" s="59">
        <f t="shared" si="5"/>
        <v>0.41633288829550508</v>
      </c>
      <c r="M62" s="42"/>
      <c r="N62" s="42">
        <f t="shared" si="7"/>
        <v>3.7469959946595459</v>
      </c>
      <c r="O62" s="41" t="str">
        <f t="shared" si="8"/>
        <v>Crew #1:</v>
      </c>
      <c r="P62" s="60">
        <f t="shared" si="9"/>
        <v>518.6114</v>
      </c>
      <c r="Q62" s="60">
        <f t="shared" si="10"/>
        <v>1943.2348385847797</v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>
        <v>42983</v>
      </c>
      <c r="C63" s="12">
        <v>12</v>
      </c>
      <c r="D63" s="12" t="s">
        <v>62</v>
      </c>
      <c r="E63" s="12">
        <v>254</v>
      </c>
      <c r="F63" s="12" t="s">
        <v>104</v>
      </c>
      <c r="G63" s="9">
        <v>9</v>
      </c>
      <c r="H63" s="42">
        <f t="shared" si="6"/>
        <v>28.222222222222221</v>
      </c>
      <c r="I63" s="12" t="s">
        <v>84</v>
      </c>
      <c r="J63" s="12" t="s">
        <v>85</v>
      </c>
      <c r="K63" s="13"/>
      <c r="L63" s="59">
        <f t="shared" si="5"/>
        <v>0.42538199080255157</v>
      </c>
      <c r="M63" s="42"/>
      <c r="N63" s="42">
        <f t="shared" si="7"/>
        <v>3.8284379172229643</v>
      </c>
      <c r="O63" s="41" t="str">
        <f t="shared" si="8"/>
        <v>Crew #1:</v>
      </c>
      <c r="P63" s="60">
        <f t="shared" si="9"/>
        <v>518.6114</v>
      </c>
      <c r="Q63" s="60">
        <f t="shared" si="10"/>
        <v>1985.4715480640857</v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2943</v>
      </c>
      <c r="F79" s="43" t="str">
        <f>F52</f>
        <v>SY</v>
      </c>
      <c r="G79" s="43">
        <f>SUM(G52:G77)</f>
        <v>102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21822.703800600801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84"/>
  <sheetViews>
    <sheetView showGridLines="0" zoomScale="60" zoomScaleNormal="60" workbookViewId="0"/>
  </sheetViews>
  <sheetFormatPr defaultRowHeight="14.6" x14ac:dyDescent="0.4"/>
  <cols>
    <col min="1" max="1" width="3.53515625" customWidth="1"/>
    <col min="2" max="2" width="13.07421875" customWidth="1"/>
    <col min="3" max="3" width="19.4609375" customWidth="1"/>
    <col min="4" max="4" width="35" customWidth="1"/>
    <col min="5" max="6" width="12.765625" customWidth="1"/>
    <col min="7" max="8" width="14.07421875" customWidth="1"/>
    <col min="9" max="9" width="13.84375" customWidth="1"/>
    <col min="10" max="10" width="15.3046875" customWidth="1"/>
    <col min="11" max="11" width="6" customWidth="1"/>
    <col min="12" max="12" width="26.84375" customWidth="1"/>
    <col min="13" max="13" width="12.23046875" customWidth="1"/>
    <col min="14" max="14" width="12.69140625" customWidth="1"/>
    <col min="15" max="15" width="10.765625" customWidth="1"/>
    <col min="16" max="16" width="15.4609375" customWidth="1"/>
    <col min="17" max="17" width="15.23046875" customWidth="1"/>
  </cols>
  <sheetData>
    <row r="1" spans="1:19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600000000000001" x14ac:dyDescent="0.4">
      <c r="A2" s="13"/>
      <c r="B2" s="19" t="s">
        <v>0</v>
      </c>
      <c r="C2" s="19" t="s">
        <v>1</v>
      </c>
      <c r="D2" s="19"/>
      <c r="E2" s="13"/>
      <c r="F2" s="13"/>
      <c r="G2" s="13"/>
      <c r="H2" s="13"/>
      <c r="I2" s="13"/>
      <c r="J2" s="13"/>
      <c r="K2" s="13"/>
      <c r="R2" s="13"/>
      <c r="S2" s="13"/>
    </row>
    <row r="3" spans="1:19" ht="17.600000000000001" x14ac:dyDescent="0.4">
      <c r="A3" s="13"/>
      <c r="B3" s="19" t="s">
        <v>8</v>
      </c>
      <c r="C3" s="19" t="s">
        <v>11</v>
      </c>
      <c r="D3" s="19"/>
      <c r="E3" s="13"/>
      <c r="F3" s="13"/>
      <c r="G3" s="13"/>
      <c r="H3" s="13"/>
      <c r="I3" s="13"/>
      <c r="J3" s="13"/>
      <c r="K3" s="13"/>
      <c r="R3" s="13"/>
      <c r="S3" s="13"/>
    </row>
    <row r="4" spans="1:1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R4" s="13"/>
      <c r="S4" s="13"/>
    </row>
    <row r="5" spans="1:19" ht="15" thickBo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R5" s="13"/>
      <c r="S5" s="13"/>
    </row>
    <row r="6" spans="1:19" ht="19.850000000000001" customHeight="1" thickBot="1" x14ac:dyDescent="0.45">
      <c r="A6" s="13"/>
      <c r="B6" s="76" t="s">
        <v>4</v>
      </c>
      <c r="C6" s="78" t="s">
        <v>3</v>
      </c>
      <c r="D6" s="78" t="s">
        <v>5</v>
      </c>
      <c r="E6" s="80" t="s">
        <v>12</v>
      </c>
      <c r="F6" s="13"/>
      <c r="G6" s="13"/>
      <c r="H6" s="13"/>
      <c r="I6" s="13"/>
      <c r="J6" s="13"/>
      <c r="K6" s="13"/>
      <c r="L6" s="86" t="s">
        <v>53</v>
      </c>
      <c r="M6" s="83"/>
      <c r="N6" s="84"/>
      <c r="O6" s="84"/>
      <c r="P6" s="84"/>
      <c r="Q6" s="85"/>
      <c r="R6" s="13"/>
      <c r="S6" s="13"/>
    </row>
    <row r="7" spans="1:19" ht="15" customHeight="1" thickBot="1" x14ac:dyDescent="0.45">
      <c r="A7" s="13"/>
      <c r="B7" s="77"/>
      <c r="C7" s="79"/>
      <c r="D7" s="79"/>
      <c r="E7" s="81"/>
      <c r="F7" s="13"/>
      <c r="G7" s="13"/>
      <c r="H7" s="13"/>
      <c r="I7" s="13"/>
      <c r="J7" s="13"/>
      <c r="K7" s="13"/>
      <c r="L7" s="87"/>
      <c r="M7" s="53"/>
      <c r="N7" s="53"/>
      <c r="O7" s="53"/>
      <c r="P7" s="53"/>
      <c r="Q7" s="54"/>
      <c r="R7" s="13"/>
      <c r="S7" s="13"/>
    </row>
    <row r="8" spans="1:19" x14ac:dyDescent="0.4">
      <c r="A8" s="13"/>
      <c r="B8" s="16"/>
      <c r="C8" s="17"/>
      <c r="D8" s="16"/>
      <c r="E8" s="16"/>
      <c r="F8" s="13"/>
      <c r="G8" s="13"/>
      <c r="H8" s="13"/>
      <c r="I8" s="13"/>
      <c r="J8" s="13"/>
      <c r="K8" s="13"/>
      <c r="L8" s="91" t="s">
        <v>23</v>
      </c>
      <c r="M8" s="93" t="s">
        <v>24</v>
      </c>
      <c r="N8" s="95" t="s">
        <v>25</v>
      </c>
      <c r="O8" s="95" t="s">
        <v>26</v>
      </c>
      <c r="P8" s="95" t="s">
        <v>27</v>
      </c>
      <c r="Q8" s="96" t="s">
        <v>28</v>
      </c>
      <c r="R8" s="13"/>
      <c r="S8" s="13"/>
    </row>
    <row r="9" spans="1:19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92"/>
      <c r="M9" s="94"/>
      <c r="N9" s="90"/>
      <c r="O9" s="90"/>
      <c r="P9" s="90"/>
      <c r="Q9" s="95"/>
      <c r="R9" s="13"/>
      <c r="S9" s="13"/>
    </row>
    <row r="10" spans="1:19" ht="15" thickBo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  <c r="M10" s="9">
        <v>0</v>
      </c>
      <c r="N10" s="10">
        <v>0</v>
      </c>
      <c r="O10" s="32">
        <f>N10*M10</f>
        <v>0</v>
      </c>
      <c r="P10" s="10">
        <v>0</v>
      </c>
      <c r="Q10" s="32">
        <f>P10*M10</f>
        <v>0</v>
      </c>
      <c r="R10" s="13"/>
      <c r="S10" s="13"/>
    </row>
    <row r="11" spans="1:19" ht="14.4" customHeight="1" x14ac:dyDescent="0.4">
      <c r="A11" s="13"/>
      <c r="B11" s="97" t="s">
        <v>55</v>
      </c>
      <c r="C11" s="98"/>
      <c r="D11" s="98"/>
      <c r="E11" s="98"/>
      <c r="F11" s="98"/>
      <c r="G11" s="98"/>
      <c r="H11" s="98"/>
      <c r="I11" s="98"/>
      <c r="J11" s="13"/>
      <c r="K11" s="13"/>
      <c r="L11" s="8"/>
      <c r="M11" s="9">
        <v>0</v>
      </c>
      <c r="N11" s="10">
        <v>0</v>
      </c>
      <c r="O11" s="32">
        <f t="shared" ref="O11:O16" si="0">N11*M11</f>
        <v>0</v>
      </c>
      <c r="P11" s="10">
        <v>0</v>
      </c>
      <c r="Q11" s="32">
        <f t="shared" ref="Q11:Q16" si="1">P11*M11</f>
        <v>0</v>
      </c>
      <c r="R11" s="13"/>
      <c r="S11" s="13"/>
    </row>
    <row r="12" spans="1:19" ht="15" customHeight="1" thickBot="1" x14ac:dyDescent="0.45">
      <c r="A12" s="13"/>
      <c r="B12" s="99"/>
      <c r="C12" s="100"/>
      <c r="D12" s="100"/>
      <c r="E12" s="100"/>
      <c r="F12" s="100"/>
      <c r="G12" s="100"/>
      <c r="H12" s="100"/>
      <c r="I12" s="100"/>
      <c r="J12" s="13"/>
      <c r="K12" s="13"/>
      <c r="L12" s="8"/>
      <c r="M12" s="9">
        <v>0</v>
      </c>
      <c r="N12" s="10">
        <v>0</v>
      </c>
      <c r="O12" s="32">
        <f t="shared" si="0"/>
        <v>0</v>
      </c>
      <c r="P12" s="10">
        <v>0</v>
      </c>
      <c r="Q12" s="32">
        <f t="shared" si="1"/>
        <v>0</v>
      </c>
      <c r="R12" s="13"/>
      <c r="S12" s="13"/>
    </row>
    <row r="13" spans="1:19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8"/>
      <c r="M13" s="9">
        <v>0</v>
      </c>
      <c r="N13" s="10">
        <v>0</v>
      </c>
      <c r="O13" s="32">
        <f t="shared" si="0"/>
        <v>0</v>
      </c>
      <c r="P13" s="10">
        <v>0</v>
      </c>
      <c r="Q13" s="32">
        <f t="shared" si="1"/>
        <v>0</v>
      </c>
      <c r="R13" s="13"/>
      <c r="S13" s="13"/>
    </row>
    <row r="14" spans="1:19" ht="14.4" customHeight="1" x14ac:dyDescent="0.4">
      <c r="A14" s="13"/>
      <c r="B14" s="82" t="s">
        <v>13</v>
      </c>
      <c r="C14" s="82" t="s">
        <v>14</v>
      </c>
      <c r="D14" s="82"/>
      <c r="E14" s="82" t="s">
        <v>15</v>
      </c>
      <c r="F14" s="82" t="s">
        <v>12</v>
      </c>
      <c r="G14" s="89" t="s">
        <v>96</v>
      </c>
      <c r="H14" s="89" t="s">
        <v>16</v>
      </c>
      <c r="I14" s="89" t="s">
        <v>17</v>
      </c>
      <c r="J14" s="13"/>
      <c r="K14" s="13"/>
      <c r="L14" s="8"/>
      <c r="M14" s="9">
        <v>0</v>
      </c>
      <c r="N14" s="10">
        <v>0</v>
      </c>
      <c r="O14" s="32">
        <f t="shared" si="0"/>
        <v>0</v>
      </c>
      <c r="P14" s="10">
        <v>0</v>
      </c>
      <c r="Q14" s="32">
        <f t="shared" si="1"/>
        <v>0</v>
      </c>
      <c r="R14" s="13"/>
      <c r="S14" s="13"/>
    </row>
    <row r="15" spans="1:19" x14ac:dyDescent="0.4">
      <c r="A15" s="13"/>
      <c r="B15" s="82"/>
      <c r="C15" s="82"/>
      <c r="D15" s="82"/>
      <c r="E15" s="82"/>
      <c r="F15" s="82"/>
      <c r="G15" s="89"/>
      <c r="H15" s="89"/>
      <c r="I15" s="89"/>
      <c r="J15" s="13"/>
      <c r="K15" s="13"/>
      <c r="L15" s="8"/>
      <c r="M15" s="9">
        <v>0</v>
      </c>
      <c r="N15" s="10">
        <v>0</v>
      </c>
      <c r="O15" s="32">
        <f t="shared" si="0"/>
        <v>0</v>
      </c>
      <c r="P15" s="10">
        <v>0</v>
      </c>
      <c r="Q15" s="32">
        <f t="shared" si="1"/>
        <v>0</v>
      </c>
      <c r="R15" s="13"/>
      <c r="S15" s="13"/>
    </row>
    <row r="16" spans="1:19" x14ac:dyDescent="0.4">
      <c r="A16" s="63">
        <v>1</v>
      </c>
      <c r="B16" s="11"/>
      <c r="C16" s="88"/>
      <c r="D16" s="88"/>
      <c r="E16" s="12"/>
      <c r="F16" s="41" t="str">
        <f>IF(B16="","",E8)</f>
        <v/>
      </c>
      <c r="G16" s="9"/>
      <c r="H16" s="42" t="str">
        <f>IF(B16="","",E16/G16)</f>
        <v/>
      </c>
      <c r="I16" s="12"/>
      <c r="J16" s="13"/>
      <c r="K16" s="13"/>
      <c r="L16" s="8"/>
      <c r="M16" s="9">
        <v>0</v>
      </c>
      <c r="N16" s="10">
        <v>0</v>
      </c>
      <c r="O16" s="32">
        <f t="shared" si="0"/>
        <v>0</v>
      </c>
      <c r="P16" s="10">
        <v>0</v>
      </c>
      <c r="Q16" s="32">
        <f t="shared" si="1"/>
        <v>0</v>
      </c>
      <c r="R16" s="13"/>
      <c r="S16" s="13"/>
    </row>
    <row r="17" spans="1:19" x14ac:dyDescent="0.4">
      <c r="A17" s="63">
        <v>1</v>
      </c>
      <c r="B17" s="11"/>
      <c r="C17" s="88"/>
      <c r="D17" s="88"/>
      <c r="E17" s="12"/>
      <c r="F17" s="41" t="str">
        <f>IF(B17="","",F16)</f>
        <v/>
      </c>
      <c r="G17" s="9"/>
      <c r="H17" s="42" t="str">
        <f t="shared" ref="H17:H29" si="2">IF(B17="","",E17/G17)</f>
        <v/>
      </c>
      <c r="I17" s="12"/>
      <c r="J17" s="13"/>
      <c r="K17" s="13"/>
      <c r="L17" s="27" t="s">
        <v>33</v>
      </c>
      <c r="M17" s="28">
        <f>SUM(M10:M16)</f>
        <v>0</v>
      </c>
      <c r="N17" s="29"/>
      <c r="O17" s="30">
        <f>SUM(O10:O16)</f>
        <v>0</v>
      </c>
      <c r="P17" s="29"/>
      <c r="Q17" s="31">
        <f>SUM(Q10:Q16)</f>
        <v>0</v>
      </c>
      <c r="R17" s="13"/>
      <c r="S17" s="13"/>
    </row>
    <row r="18" spans="1:19" x14ac:dyDescent="0.4">
      <c r="A18" s="63">
        <v>1</v>
      </c>
      <c r="B18" s="11"/>
      <c r="C18" s="88"/>
      <c r="D18" s="88"/>
      <c r="E18" s="12"/>
      <c r="F18" s="41" t="str">
        <f t="shared" ref="F18:F29" si="3">IF(B18="","",F17)</f>
        <v/>
      </c>
      <c r="G18" s="9"/>
      <c r="H18" s="42" t="str">
        <f t="shared" si="2"/>
        <v/>
      </c>
      <c r="I18" s="12"/>
      <c r="J18" s="13"/>
      <c r="K18" s="13"/>
      <c r="L18" s="20"/>
      <c r="M18" s="21"/>
      <c r="N18" s="21"/>
      <c r="O18" s="21"/>
      <c r="P18" s="21"/>
      <c r="Q18" s="22"/>
      <c r="R18" s="13"/>
      <c r="S18" s="13"/>
    </row>
    <row r="19" spans="1:19" x14ac:dyDescent="0.4">
      <c r="A19" s="63">
        <v>1</v>
      </c>
      <c r="B19" s="11"/>
      <c r="C19" s="88"/>
      <c r="D19" s="88"/>
      <c r="E19" s="12"/>
      <c r="F19" s="41" t="str">
        <f t="shared" si="3"/>
        <v/>
      </c>
      <c r="G19" s="9"/>
      <c r="H19" s="42" t="str">
        <f t="shared" si="2"/>
        <v/>
      </c>
      <c r="I19" s="12"/>
      <c r="J19" s="13"/>
      <c r="K19" s="13"/>
      <c r="L19" s="20"/>
      <c r="M19" s="21"/>
      <c r="N19" s="21"/>
      <c r="O19" s="21"/>
      <c r="P19" s="21"/>
      <c r="Q19" s="22"/>
      <c r="R19" s="13"/>
      <c r="S19" s="13"/>
    </row>
    <row r="20" spans="1:19" x14ac:dyDescent="0.4">
      <c r="A20" s="63" t="s">
        <v>100</v>
      </c>
      <c r="B20" s="11"/>
      <c r="C20" s="88"/>
      <c r="D20" s="88"/>
      <c r="E20" s="12"/>
      <c r="F20" s="41" t="str">
        <f t="shared" si="3"/>
        <v/>
      </c>
      <c r="G20" s="9"/>
      <c r="H20" s="42" t="str">
        <f t="shared" si="2"/>
        <v/>
      </c>
      <c r="I20" s="12"/>
      <c r="J20" s="13"/>
      <c r="K20" s="13"/>
      <c r="L20" s="33" t="s">
        <v>34</v>
      </c>
      <c r="M20" s="34"/>
      <c r="N20" s="21"/>
      <c r="O20" s="34" t="s">
        <v>36</v>
      </c>
      <c r="P20" s="34"/>
      <c r="Q20" s="37">
        <f>O17</f>
        <v>0</v>
      </c>
      <c r="R20" s="13"/>
      <c r="S20" s="13"/>
    </row>
    <row r="21" spans="1:19" x14ac:dyDescent="0.4">
      <c r="A21" s="63" t="s">
        <v>100</v>
      </c>
      <c r="B21" s="11"/>
      <c r="C21" s="88"/>
      <c r="D21" s="88"/>
      <c r="E21" s="12"/>
      <c r="F21" s="41" t="str">
        <f t="shared" si="3"/>
        <v/>
      </c>
      <c r="G21" s="9"/>
      <c r="H21" s="42" t="str">
        <f t="shared" si="2"/>
        <v/>
      </c>
      <c r="I21" s="12"/>
      <c r="J21" s="13"/>
      <c r="K21" s="13"/>
      <c r="L21" s="20" t="s">
        <v>35</v>
      </c>
      <c r="M21" s="18">
        <v>0.22</v>
      </c>
      <c r="N21" s="21"/>
      <c r="O21" s="34" t="s">
        <v>37</v>
      </c>
      <c r="P21" s="34"/>
      <c r="Q21" s="37">
        <f>Q17</f>
        <v>0</v>
      </c>
      <c r="R21" s="13"/>
      <c r="S21" s="13"/>
    </row>
    <row r="22" spans="1:19" x14ac:dyDescent="0.4">
      <c r="A22" s="63" t="s">
        <v>100</v>
      </c>
      <c r="B22" s="11"/>
      <c r="C22" s="88"/>
      <c r="D22" s="88"/>
      <c r="E22" s="12"/>
      <c r="F22" s="41" t="str">
        <f t="shared" si="3"/>
        <v/>
      </c>
      <c r="G22" s="9"/>
      <c r="H22" s="42" t="str">
        <f t="shared" si="2"/>
        <v/>
      </c>
      <c r="I22" s="12"/>
      <c r="J22" s="13"/>
      <c r="K22" s="13"/>
      <c r="L22" s="20"/>
      <c r="M22" s="8"/>
      <c r="N22" s="21"/>
      <c r="O22" s="34" t="s">
        <v>38</v>
      </c>
      <c r="P22" s="38">
        <f>M25</f>
        <v>0.22</v>
      </c>
      <c r="Q22" s="37">
        <f>P22*O17</f>
        <v>0</v>
      </c>
      <c r="R22" s="13"/>
      <c r="S22" s="13"/>
    </row>
    <row r="23" spans="1:19" x14ac:dyDescent="0.4">
      <c r="A23" s="63" t="s">
        <v>100</v>
      </c>
      <c r="B23" s="11"/>
      <c r="C23" s="88"/>
      <c r="D23" s="88"/>
      <c r="E23" s="12"/>
      <c r="F23" s="41" t="str">
        <f t="shared" si="3"/>
        <v/>
      </c>
      <c r="G23" s="9"/>
      <c r="H23" s="42" t="str">
        <f t="shared" si="2"/>
        <v/>
      </c>
      <c r="I23" s="12"/>
      <c r="J23" s="13"/>
      <c r="K23" s="13"/>
      <c r="L23" s="20"/>
      <c r="M23" s="8"/>
      <c r="N23" s="21"/>
      <c r="O23" s="34" t="s">
        <v>38</v>
      </c>
      <c r="P23" s="38">
        <v>0.38</v>
      </c>
      <c r="Q23" s="39">
        <f>(O17+Q17)*P23</f>
        <v>0</v>
      </c>
      <c r="R23" s="13"/>
      <c r="S23" s="13"/>
    </row>
    <row r="24" spans="1:19" x14ac:dyDescent="0.4">
      <c r="A24" s="63" t="s">
        <v>100</v>
      </c>
      <c r="B24" s="11"/>
      <c r="C24" s="88"/>
      <c r="D24" s="88"/>
      <c r="E24" s="12"/>
      <c r="F24" s="41" t="str">
        <f t="shared" si="3"/>
        <v/>
      </c>
      <c r="G24" s="9"/>
      <c r="H24" s="42" t="str">
        <f t="shared" si="2"/>
        <v/>
      </c>
      <c r="I24" s="12"/>
      <c r="J24" s="13"/>
      <c r="K24" s="13"/>
      <c r="L24" s="20"/>
      <c r="M24" s="8"/>
      <c r="N24" s="21"/>
      <c r="O24" s="21"/>
      <c r="P24" s="21"/>
      <c r="Q24" s="22"/>
      <c r="R24" s="13"/>
      <c r="S24" s="13"/>
    </row>
    <row r="25" spans="1:19" x14ac:dyDescent="0.4">
      <c r="A25" s="63" t="s">
        <v>100</v>
      </c>
      <c r="B25" s="11"/>
      <c r="C25" s="88"/>
      <c r="D25" s="88"/>
      <c r="E25" s="12"/>
      <c r="F25" s="41" t="str">
        <f t="shared" si="3"/>
        <v/>
      </c>
      <c r="G25" s="9"/>
      <c r="H25" s="42" t="str">
        <f t="shared" si="2"/>
        <v/>
      </c>
      <c r="I25" s="12"/>
      <c r="J25" s="13"/>
      <c r="K25" s="13"/>
      <c r="L25" s="20"/>
      <c r="M25" s="35">
        <f>SUM(M21:M24)</f>
        <v>0.22</v>
      </c>
      <c r="N25" s="21"/>
      <c r="O25" s="21"/>
      <c r="P25" s="21"/>
      <c r="Q25" s="22"/>
      <c r="R25" s="13"/>
      <c r="S25" s="13"/>
    </row>
    <row r="26" spans="1:19" ht="15" thickBot="1" x14ac:dyDescent="0.45">
      <c r="A26" s="63" t="s">
        <v>100</v>
      </c>
      <c r="B26" s="11"/>
      <c r="C26" s="88"/>
      <c r="D26" s="88"/>
      <c r="E26" s="12"/>
      <c r="F26" s="41" t="str">
        <f t="shared" si="3"/>
        <v/>
      </c>
      <c r="G26" s="9"/>
      <c r="H26" s="42" t="str">
        <f t="shared" si="2"/>
        <v/>
      </c>
      <c r="I26" s="12"/>
      <c r="J26" s="13"/>
      <c r="K26" s="13"/>
      <c r="L26" s="20"/>
      <c r="M26" s="21"/>
      <c r="N26" s="21"/>
      <c r="O26" s="21"/>
      <c r="P26" s="21"/>
      <c r="Q26" s="23"/>
      <c r="R26" s="13"/>
      <c r="S26" s="13"/>
    </row>
    <row r="27" spans="1:19" ht="15" thickTop="1" x14ac:dyDescent="0.4">
      <c r="A27" s="63" t="s">
        <v>100</v>
      </c>
      <c r="B27" s="11"/>
      <c r="C27" s="88"/>
      <c r="D27" s="88"/>
      <c r="E27" s="12"/>
      <c r="F27" s="41" t="str">
        <f t="shared" si="3"/>
        <v/>
      </c>
      <c r="G27" s="9"/>
      <c r="H27" s="42" t="str">
        <f t="shared" si="2"/>
        <v/>
      </c>
      <c r="I27" s="12"/>
      <c r="J27" s="13"/>
      <c r="K27" s="13"/>
      <c r="L27" s="33" t="s">
        <v>39</v>
      </c>
      <c r="M27" s="18">
        <v>0.38</v>
      </c>
      <c r="N27" s="21"/>
      <c r="O27" s="40" t="s">
        <v>40</v>
      </c>
      <c r="P27" s="34"/>
      <c r="Q27" s="36">
        <f>SUM(Q20:Q23)</f>
        <v>0</v>
      </c>
      <c r="R27" s="13"/>
      <c r="S27" s="13"/>
    </row>
    <row r="28" spans="1:19" x14ac:dyDescent="0.4">
      <c r="A28" s="63" t="s">
        <v>100</v>
      </c>
      <c r="B28" s="11"/>
      <c r="C28" s="88"/>
      <c r="D28" s="88"/>
      <c r="E28" s="12"/>
      <c r="F28" s="41" t="str">
        <f t="shared" si="3"/>
        <v/>
      </c>
      <c r="G28" s="9"/>
      <c r="H28" s="42" t="str">
        <f t="shared" si="2"/>
        <v/>
      </c>
      <c r="I28" s="12"/>
      <c r="J28" s="13"/>
      <c r="K28" s="13"/>
      <c r="L28" s="24"/>
      <c r="M28" s="25"/>
      <c r="N28" s="25"/>
      <c r="O28" s="25"/>
      <c r="P28" s="25"/>
      <c r="Q28" s="26"/>
      <c r="R28" s="13"/>
      <c r="S28" s="13"/>
    </row>
    <row r="29" spans="1:19" x14ac:dyDescent="0.4">
      <c r="A29" s="63" t="s">
        <v>100</v>
      </c>
      <c r="B29" s="11"/>
      <c r="C29" s="88"/>
      <c r="D29" s="88"/>
      <c r="E29" s="12"/>
      <c r="F29" s="41" t="str">
        <f t="shared" si="3"/>
        <v/>
      </c>
      <c r="G29" s="9"/>
      <c r="H29" s="42" t="str">
        <f t="shared" si="2"/>
        <v/>
      </c>
      <c r="I29" s="12"/>
      <c r="J29" s="13"/>
      <c r="K29" s="13"/>
      <c r="L29" s="20"/>
      <c r="M29" s="21"/>
      <c r="N29" s="21"/>
      <c r="O29" s="21"/>
      <c r="P29" s="21"/>
      <c r="Q29" s="22"/>
      <c r="R29" s="13"/>
      <c r="S29" s="13"/>
    </row>
    <row r="30" spans="1:19" x14ac:dyDescent="0.4">
      <c r="A30" s="63">
        <v>4</v>
      </c>
      <c r="B30" s="13"/>
      <c r="C30" s="13"/>
      <c r="I30" s="14"/>
      <c r="J30" s="13"/>
      <c r="K30" s="13"/>
      <c r="L30" s="102" t="s">
        <v>41</v>
      </c>
      <c r="M30" s="90" t="s">
        <v>42</v>
      </c>
      <c r="N30" s="90" t="s">
        <v>43</v>
      </c>
      <c r="O30" s="90" t="s">
        <v>44</v>
      </c>
      <c r="P30" s="90"/>
      <c r="Q30" s="90" t="s">
        <v>45</v>
      </c>
      <c r="R30" s="13"/>
      <c r="S30" s="13"/>
    </row>
    <row r="31" spans="1:19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03"/>
      <c r="M31" s="90"/>
      <c r="N31" s="90"/>
      <c r="O31" s="90"/>
      <c r="P31" s="90"/>
      <c r="Q31" s="90"/>
      <c r="R31" s="13"/>
      <c r="S31" s="13"/>
    </row>
    <row r="32" spans="1:19" ht="15.45" x14ac:dyDescent="0.4">
      <c r="A32" s="13"/>
      <c r="B32" s="13"/>
      <c r="C32" s="13"/>
      <c r="D32" s="55" t="s">
        <v>86</v>
      </c>
      <c r="E32" s="44">
        <f>SUM(E16:E29)</f>
        <v>0</v>
      </c>
      <c r="F32" s="45">
        <f>E8</f>
        <v>0</v>
      </c>
      <c r="G32" s="46">
        <f>SUM(G16:G29)</f>
        <v>0</v>
      </c>
      <c r="H32" s="46">
        <f>SUM(H16:H29)</f>
        <v>0</v>
      </c>
      <c r="I32" s="13"/>
      <c r="J32" s="13"/>
      <c r="K32" s="13"/>
      <c r="L32" s="8"/>
      <c r="M32" s="9">
        <v>0</v>
      </c>
      <c r="N32" s="47">
        <v>0</v>
      </c>
      <c r="O32" s="47">
        <v>0</v>
      </c>
      <c r="P32" s="8"/>
      <c r="Q32" s="47">
        <f>(O32+N32)*M32</f>
        <v>0</v>
      </c>
      <c r="R32" s="13"/>
      <c r="S32" s="13"/>
    </row>
    <row r="33" spans="1:26" x14ac:dyDescent="0.4">
      <c r="A33" s="13"/>
      <c r="B33" s="13"/>
      <c r="C33" s="13"/>
      <c r="D33" s="13"/>
      <c r="E33" s="13"/>
      <c r="F33" s="13"/>
      <c r="G33" s="13"/>
      <c r="H33" s="56" t="s">
        <v>88</v>
      </c>
      <c r="I33" s="13"/>
      <c r="J33" s="13"/>
      <c r="K33" s="13"/>
      <c r="L33" s="8"/>
      <c r="M33" s="9">
        <v>0</v>
      </c>
      <c r="N33" s="47">
        <v>0</v>
      </c>
      <c r="O33" s="47">
        <v>0</v>
      </c>
      <c r="P33" s="8"/>
      <c r="Q33" s="47">
        <f t="shared" ref="Q33:Q39" si="4">(O33+N33)*M33</f>
        <v>0</v>
      </c>
      <c r="R33" s="13"/>
      <c r="S33" s="13"/>
    </row>
    <row r="34" spans="1:26" ht="15.45" x14ac:dyDescent="0.4">
      <c r="A34" s="13"/>
      <c r="B34" s="13"/>
      <c r="C34" s="13"/>
      <c r="D34" s="55" t="s">
        <v>98</v>
      </c>
      <c r="E34" s="43">
        <f>E32/A30</f>
        <v>0</v>
      </c>
      <c r="F34" s="43">
        <f>F32</f>
        <v>0</v>
      </c>
      <c r="G34" s="43">
        <f>G32/A30</f>
        <v>0</v>
      </c>
      <c r="H34" s="46" t="str">
        <f>IF(E32=0,"",E32/G32)</f>
        <v/>
      </c>
      <c r="I34" s="13"/>
      <c r="J34" s="13"/>
      <c r="K34" s="13"/>
      <c r="L34" s="8"/>
      <c r="M34" s="9">
        <v>0</v>
      </c>
      <c r="N34" s="47">
        <v>0</v>
      </c>
      <c r="O34" s="47">
        <v>0</v>
      </c>
      <c r="P34" s="8"/>
      <c r="Q34" s="47">
        <f t="shared" si="4"/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8"/>
      <c r="M35" s="9">
        <v>0</v>
      </c>
      <c r="N35" s="47">
        <v>0</v>
      </c>
      <c r="O35" s="47">
        <v>0</v>
      </c>
      <c r="P35" s="8"/>
      <c r="Q35" s="47">
        <f t="shared" si="4"/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8"/>
      <c r="M36" s="9">
        <v>0</v>
      </c>
      <c r="N36" s="47">
        <v>0</v>
      </c>
      <c r="O36" s="47">
        <v>0</v>
      </c>
      <c r="P36" s="8"/>
      <c r="Q36" s="47">
        <f t="shared" si="4"/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8"/>
      <c r="M37" s="9">
        <v>0</v>
      </c>
      <c r="N37" s="47">
        <v>0</v>
      </c>
      <c r="O37" s="47">
        <v>0</v>
      </c>
      <c r="P37" s="8"/>
      <c r="Q37" s="47">
        <f t="shared" si="4"/>
        <v>0</v>
      </c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8"/>
      <c r="M38" s="9">
        <v>0</v>
      </c>
      <c r="N38" s="47">
        <v>0</v>
      </c>
      <c r="O38" s="47">
        <v>0</v>
      </c>
      <c r="P38" s="8"/>
      <c r="Q38" s="47">
        <f t="shared" si="4"/>
        <v>0</v>
      </c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" thickBot="1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8"/>
      <c r="M39" s="9">
        <v>0</v>
      </c>
      <c r="N39" s="47">
        <v>0</v>
      </c>
      <c r="O39" s="47">
        <v>0</v>
      </c>
      <c r="P39" s="8"/>
      <c r="Q39" s="48">
        <f t="shared" si="4"/>
        <v>0</v>
      </c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thickTop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0"/>
      <c r="M40" s="40" t="s">
        <v>46</v>
      </c>
      <c r="N40" s="40"/>
      <c r="O40" s="40"/>
      <c r="P40" s="40"/>
      <c r="Q40" s="36">
        <f>SUM(Q32:Q39)</f>
        <v>0</v>
      </c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4"/>
      <c r="M41" s="25"/>
      <c r="N41" s="25"/>
      <c r="O41" s="25"/>
      <c r="P41" s="25"/>
      <c r="Q41" s="26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" thickBo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0"/>
      <c r="M42" s="21"/>
      <c r="N42" s="21"/>
      <c r="O42" s="21"/>
      <c r="P42" s="21"/>
      <c r="Q42" s="49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" thickTop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0" t="s">
        <v>52</v>
      </c>
      <c r="M43" s="51"/>
      <c r="N43" s="51"/>
      <c r="O43" s="51"/>
      <c r="P43" s="51"/>
      <c r="Q43" s="52">
        <f>Q40+Q27</f>
        <v>0</v>
      </c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thickBo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4">
      <c r="A47" s="13"/>
      <c r="B47" s="115" t="s">
        <v>56</v>
      </c>
      <c r="C47" s="116"/>
      <c r="D47" s="116"/>
      <c r="E47" s="116"/>
      <c r="F47" s="116"/>
      <c r="G47" s="116"/>
      <c r="H47" s="116"/>
      <c r="I47" s="116"/>
      <c r="J47" s="117"/>
      <c r="K47" s="13"/>
      <c r="L47" s="104" t="s">
        <v>89</v>
      </c>
      <c r="M47" s="105"/>
      <c r="N47" s="105"/>
      <c r="O47" s="105"/>
      <c r="P47" s="105"/>
      <c r="Q47" s="106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" thickBot="1" x14ac:dyDescent="0.45">
      <c r="A48" s="13"/>
      <c r="B48" s="118"/>
      <c r="C48" s="119"/>
      <c r="D48" s="119"/>
      <c r="E48" s="119"/>
      <c r="F48" s="119"/>
      <c r="G48" s="119"/>
      <c r="H48" s="119"/>
      <c r="I48" s="119"/>
      <c r="J48" s="120"/>
      <c r="K48" s="13"/>
      <c r="L48" s="107"/>
      <c r="M48" s="108"/>
      <c r="N48" s="108"/>
      <c r="O48" s="108"/>
      <c r="P48" s="108"/>
      <c r="Q48" s="109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4">
      <c r="A49" s="13"/>
      <c r="B49" s="13"/>
      <c r="C49" s="13"/>
      <c r="D49" s="13"/>
      <c r="E49" s="13"/>
      <c r="F49" s="13"/>
      <c r="G49" s="13"/>
      <c r="H49" s="56" t="s">
        <v>101</v>
      </c>
      <c r="I49" s="13"/>
      <c r="J49" s="13"/>
      <c r="K49" s="13"/>
      <c r="L49" s="57" t="s">
        <v>90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" customFormat="1" ht="24.65" customHeight="1" x14ac:dyDescent="0.4">
      <c r="A50" s="15"/>
      <c r="B50" s="101" t="s">
        <v>13</v>
      </c>
      <c r="C50" s="101" t="s">
        <v>58</v>
      </c>
      <c r="D50" s="101" t="s">
        <v>14</v>
      </c>
      <c r="E50" s="101" t="s">
        <v>59</v>
      </c>
      <c r="F50" s="101" t="s">
        <v>12</v>
      </c>
      <c r="G50" s="101" t="s">
        <v>95</v>
      </c>
      <c r="H50" s="101" t="s">
        <v>60</v>
      </c>
      <c r="I50" s="101" t="s">
        <v>17</v>
      </c>
      <c r="J50" s="101" t="s">
        <v>61</v>
      </c>
      <c r="K50" s="15"/>
      <c r="L50" s="110" t="s">
        <v>99</v>
      </c>
      <c r="M50" s="112"/>
      <c r="N50" s="113" t="s">
        <v>91</v>
      </c>
      <c r="O50" s="113" t="s">
        <v>92</v>
      </c>
      <c r="P50" s="114" t="s">
        <v>94</v>
      </c>
      <c r="Q50" s="114" t="s">
        <v>93</v>
      </c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" customFormat="1" ht="24.65" customHeight="1" x14ac:dyDescent="0.4">
      <c r="A51" s="15"/>
      <c r="B51" s="101"/>
      <c r="C51" s="101"/>
      <c r="D51" s="101"/>
      <c r="E51" s="101"/>
      <c r="F51" s="101"/>
      <c r="G51" s="101"/>
      <c r="H51" s="101"/>
      <c r="I51" s="101"/>
      <c r="J51" s="101"/>
      <c r="K51" s="15"/>
      <c r="L51" s="111"/>
      <c r="M51" s="112"/>
      <c r="N51" s="113"/>
      <c r="O51" s="113"/>
      <c r="P51" s="114"/>
      <c r="Q51" s="114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4">
      <c r="A52" s="13"/>
      <c r="B52" s="11"/>
      <c r="C52" s="12"/>
      <c r="D52" s="12"/>
      <c r="E52" s="12"/>
      <c r="F52" s="12"/>
      <c r="G52" s="9"/>
      <c r="H52" s="42" t="str">
        <f>IF(E52="","",E52/G52)</f>
        <v/>
      </c>
      <c r="I52" s="12"/>
      <c r="J52" s="12"/>
      <c r="K52" s="13"/>
      <c r="L52" s="59" t="str">
        <f t="shared" ref="L52:L77" si="5">IF(H52="","",($H$34-H52)/$H$34)</f>
        <v/>
      </c>
      <c r="M52" s="42"/>
      <c r="N52" s="42" t="str">
        <f>IF(G52="","",G52*L52)</f>
        <v/>
      </c>
      <c r="O52" s="41" t="str">
        <f>IF(B52="","",$L$6)</f>
        <v/>
      </c>
      <c r="P52" s="60" t="str">
        <f>IF(OR($Q$43="",H52=""),"",$Q$43)</f>
        <v/>
      </c>
      <c r="Q52" s="60" t="str">
        <f>IF(OR(N52="",P52=""),"",P52*N52)</f>
        <v/>
      </c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4">
      <c r="A53" s="13"/>
      <c r="B53" s="11"/>
      <c r="C53" s="12"/>
      <c r="D53" s="12"/>
      <c r="E53" s="12"/>
      <c r="F53" s="12"/>
      <c r="G53" s="9"/>
      <c r="H53" s="42" t="str">
        <f t="shared" ref="H53:H77" si="6">IF(E53="","",E53/G53)</f>
        <v/>
      </c>
      <c r="I53" s="12"/>
      <c r="J53" s="12"/>
      <c r="K53" s="13"/>
      <c r="L53" s="59" t="str">
        <f t="shared" si="5"/>
        <v/>
      </c>
      <c r="M53" s="42"/>
      <c r="N53" s="42" t="str">
        <f t="shared" ref="N53:N77" si="7">IF(G53="","",G53*L53)</f>
        <v/>
      </c>
      <c r="O53" s="41" t="str">
        <f t="shared" ref="O53:O77" si="8">IF(B53="","",$L$6)</f>
        <v/>
      </c>
      <c r="P53" s="60" t="str">
        <f t="shared" ref="P53:P77" si="9">IF(OR($Q$43="",H53=""),"",$Q$43)</f>
        <v/>
      </c>
      <c r="Q53" s="60" t="str">
        <f t="shared" ref="Q53:Q77" si="10">IF(OR(N53="",P53=""),"",P53*N53)</f>
        <v/>
      </c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4">
      <c r="A54" s="13"/>
      <c r="B54" s="11"/>
      <c r="C54" s="12"/>
      <c r="D54" s="12"/>
      <c r="E54" s="12"/>
      <c r="F54" s="12"/>
      <c r="G54" s="9"/>
      <c r="H54" s="42" t="str">
        <f t="shared" si="6"/>
        <v/>
      </c>
      <c r="I54" s="12"/>
      <c r="J54" s="12"/>
      <c r="K54" s="13"/>
      <c r="L54" s="59" t="str">
        <f t="shared" si="5"/>
        <v/>
      </c>
      <c r="M54" s="42"/>
      <c r="N54" s="42" t="str">
        <f t="shared" si="7"/>
        <v/>
      </c>
      <c r="O54" s="41" t="str">
        <f t="shared" si="8"/>
        <v/>
      </c>
      <c r="P54" s="60" t="str">
        <f t="shared" si="9"/>
        <v/>
      </c>
      <c r="Q54" s="60" t="str">
        <f t="shared" si="10"/>
        <v/>
      </c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4">
      <c r="A55" s="13"/>
      <c r="B55" s="11"/>
      <c r="C55" s="12"/>
      <c r="D55" s="12"/>
      <c r="E55" s="12"/>
      <c r="F55" s="12"/>
      <c r="G55" s="9"/>
      <c r="H55" s="42" t="str">
        <f t="shared" si="6"/>
        <v/>
      </c>
      <c r="I55" s="12"/>
      <c r="J55" s="12"/>
      <c r="K55" s="13"/>
      <c r="L55" s="59" t="str">
        <f t="shared" si="5"/>
        <v/>
      </c>
      <c r="M55" s="42"/>
      <c r="N55" s="42" t="str">
        <f t="shared" si="7"/>
        <v/>
      </c>
      <c r="O55" s="41" t="str">
        <f t="shared" si="8"/>
        <v/>
      </c>
      <c r="P55" s="60" t="str">
        <f t="shared" si="9"/>
        <v/>
      </c>
      <c r="Q55" s="60" t="str">
        <f t="shared" si="10"/>
        <v/>
      </c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4">
      <c r="A56" s="13"/>
      <c r="B56" s="11"/>
      <c r="C56" s="12"/>
      <c r="D56" s="12"/>
      <c r="E56" s="12"/>
      <c r="F56" s="12"/>
      <c r="G56" s="9"/>
      <c r="H56" s="42" t="str">
        <f t="shared" si="6"/>
        <v/>
      </c>
      <c r="I56" s="12"/>
      <c r="J56" s="12"/>
      <c r="K56" s="13"/>
      <c r="L56" s="59" t="str">
        <f t="shared" si="5"/>
        <v/>
      </c>
      <c r="M56" s="42"/>
      <c r="N56" s="42" t="str">
        <f t="shared" si="7"/>
        <v/>
      </c>
      <c r="O56" s="41" t="str">
        <f t="shared" si="8"/>
        <v/>
      </c>
      <c r="P56" s="60" t="str">
        <f t="shared" si="9"/>
        <v/>
      </c>
      <c r="Q56" s="60" t="str">
        <f t="shared" si="10"/>
        <v/>
      </c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4">
      <c r="A57" s="13"/>
      <c r="B57" s="11"/>
      <c r="C57" s="12"/>
      <c r="D57" s="12"/>
      <c r="E57" s="12"/>
      <c r="F57" s="12"/>
      <c r="G57" s="9"/>
      <c r="H57" s="42" t="str">
        <f t="shared" si="6"/>
        <v/>
      </c>
      <c r="I57" s="12"/>
      <c r="J57" s="12"/>
      <c r="K57" s="13"/>
      <c r="L57" s="59" t="str">
        <f t="shared" si="5"/>
        <v/>
      </c>
      <c r="M57" s="42"/>
      <c r="N57" s="42" t="str">
        <f t="shared" si="7"/>
        <v/>
      </c>
      <c r="O57" s="41" t="str">
        <f t="shared" si="8"/>
        <v/>
      </c>
      <c r="P57" s="60" t="str">
        <f t="shared" si="9"/>
        <v/>
      </c>
      <c r="Q57" s="60" t="str">
        <f t="shared" si="10"/>
        <v/>
      </c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4">
      <c r="A58" s="13"/>
      <c r="B58" s="11"/>
      <c r="C58" s="12"/>
      <c r="D58" s="12"/>
      <c r="E58" s="12"/>
      <c r="F58" s="12"/>
      <c r="G58" s="9"/>
      <c r="H58" s="42" t="str">
        <f t="shared" si="6"/>
        <v/>
      </c>
      <c r="I58" s="12"/>
      <c r="J58" s="12"/>
      <c r="K58" s="13"/>
      <c r="L58" s="59" t="str">
        <f t="shared" si="5"/>
        <v/>
      </c>
      <c r="M58" s="42"/>
      <c r="N58" s="42" t="str">
        <f t="shared" si="7"/>
        <v/>
      </c>
      <c r="O58" s="41" t="str">
        <f t="shared" si="8"/>
        <v/>
      </c>
      <c r="P58" s="60" t="str">
        <f t="shared" si="9"/>
        <v/>
      </c>
      <c r="Q58" s="60" t="str">
        <f t="shared" si="10"/>
        <v/>
      </c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4">
      <c r="A59" s="13"/>
      <c r="B59" s="11"/>
      <c r="C59" s="12"/>
      <c r="D59" s="12"/>
      <c r="E59" s="12"/>
      <c r="F59" s="12"/>
      <c r="G59" s="9"/>
      <c r="H59" s="42" t="str">
        <f t="shared" si="6"/>
        <v/>
      </c>
      <c r="I59" s="12"/>
      <c r="J59" s="12"/>
      <c r="K59" s="13"/>
      <c r="L59" s="59" t="str">
        <f t="shared" si="5"/>
        <v/>
      </c>
      <c r="M59" s="42"/>
      <c r="N59" s="42" t="str">
        <f t="shared" si="7"/>
        <v/>
      </c>
      <c r="O59" s="41" t="str">
        <f t="shared" si="8"/>
        <v/>
      </c>
      <c r="P59" s="60" t="str">
        <f t="shared" si="9"/>
        <v/>
      </c>
      <c r="Q59" s="60" t="str">
        <f t="shared" si="10"/>
        <v/>
      </c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4">
      <c r="A60" s="13"/>
      <c r="B60" s="11"/>
      <c r="C60" s="12"/>
      <c r="D60" s="12"/>
      <c r="E60" s="12"/>
      <c r="F60" s="12"/>
      <c r="G60" s="9"/>
      <c r="H60" s="42" t="str">
        <f t="shared" si="6"/>
        <v/>
      </c>
      <c r="I60" s="12"/>
      <c r="J60" s="12"/>
      <c r="K60" s="13"/>
      <c r="L60" s="59" t="str">
        <f t="shared" si="5"/>
        <v/>
      </c>
      <c r="M60" s="42"/>
      <c r="N60" s="42" t="str">
        <f t="shared" si="7"/>
        <v/>
      </c>
      <c r="O60" s="41" t="str">
        <f t="shared" si="8"/>
        <v/>
      </c>
      <c r="P60" s="60" t="str">
        <f t="shared" si="9"/>
        <v/>
      </c>
      <c r="Q60" s="60" t="str">
        <f t="shared" si="10"/>
        <v/>
      </c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4">
      <c r="A61" s="13"/>
      <c r="B61" s="11"/>
      <c r="C61" s="12"/>
      <c r="D61" s="12"/>
      <c r="E61" s="12"/>
      <c r="F61" s="12"/>
      <c r="G61" s="9"/>
      <c r="H61" s="42" t="str">
        <f t="shared" si="6"/>
        <v/>
      </c>
      <c r="I61" s="12"/>
      <c r="J61" s="12"/>
      <c r="K61" s="13"/>
      <c r="L61" s="59" t="str">
        <f t="shared" si="5"/>
        <v/>
      </c>
      <c r="M61" s="42"/>
      <c r="N61" s="42" t="str">
        <f t="shared" si="7"/>
        <v/>
      </c>
      <c r="O61" s="41" t="str">
        <f t="shared" si="8"/>
        <v/>
      </c>
      <c r="P61" s="60" t="str">
        <f t="shared" si="9"/>
        <v/>
      </c>
      <c r="Q61" s="60" t="str">
        <f t="shared" si="10"/>
        <v/>
      </c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4">
      <c r="A62" s="13"/>
      <c r="B62" s="11"/>
      <c r="C62" s="12"/>
      <c r="D62" s="12"/>
      <c r="E62" s="12"/>
      <c r="F62" s="12"/>
      <c r="G62" s="9"/>
      <c r="H62" s="42" t="str">
        <f t="shared" si="6"/>
        <v/>
      </c>
      <c r="I62" s="12"/>
      <c r="J62" s="12"/>
      <c r="K62" s="13"/>
      <c r="L62" s="59" t="str">
        <f t="shared" si="5"/>
        <v/>
      </c>
      <c r="M62" s="42"/>
      <c r="N62" s="42" t="str">
        <f t="shared" si="7"/>
        <v/>
      </c>
      <c r="O62" s="41" t="str">
        <f t="shared" si="8"/>
        <v/>
      </c>
      <c r="P62" s="60" t="str">
        <f t="shared" si="9"/>
        <v/>
      </c>
      <c r="Q62" s="60" t="str">
        <f t="shared" si="10"/>
        <v/>
      </c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4">
      <c r="A63" s="13"/>
      <c r="B63" s="11"/>
      <c r="C63" s="12"/>
      <c r="D63" s="12"/>
      <c r="E63" s="12"/>
      <c r="F63" s="12"/>
      <c r="G63" s="9"/>
      <c r="H63" s="42" t="str">
        <f t="shared" si="6"/>
        <v/>
      </c>
      <c r="I63" s="12"/>
      <c r="J63" s="12"/>
      <c r="K63" s="13"/>
      <c r="L63" s="59" t="str">
        <f t="shared" si="5"/>
        <v/>
      </c>
      <c r="M63" s="42"/>
      <c r="N63" s="42" t="str">
        <f t="shared" si="7"/>
        <v/>
      </c>
      <c r="O63" s="41" t="str">
        <f t="shared" si="8"/>
        <v/>
      </c>
      <c r="P63" s="60" t="str">
        <f t="shared" si="9"/>
        <v/>
      </c>
      <c r="Q63" s="60" t="str">
        <f t="shared" si="10"/>
        <v/>
      </c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4">
      <c r="A64" s="13"/>
      <c r="B64" s="8"/>
      <c r="C64" s="12"/>
      <c r="D64" s="12"/>
      <c r="E64" s="12"/>
      <c r="F64" s="12"/>
      <c r="G64" s="9"/>
      <c r="H64" s="42" t="str">
        <f t="shared" si="6"/>
        <v/>
      </c>
      <c r="I64" s="12"/>
      <c r="J64" s="12"/>
      <c r="K64" s="13"/>
      <c r="L64" s="59" t="str">
        <f t="shared" si="5"/>
        <v/>
      </c>
      <c r="M64" s="42"/>
      <c r="N64" s="42" t="str">
        <f t="shared" si="7"/>
        <v/>
      </c>
      <c r="O64" s="41" t="str">
        <f t="shared" si="8"/>
        <v/>
      </c>
      <c r="P64" s="60" t="str">
        <f t="shared" si="9"/>
        <v/>
      </c>
      <c r="Q64" s="60" t="str">
        <f t="shared" si="10"/>
        <v/>
      </c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4">
      <c r="A65" s="13"/>
      <c r="B65" s="8"/>
      <c r="C65" s="12"/>
      <c r="D65" s="12"/>
      <c r="E65" s="12"/>
      <c r="F65" s="12"/>
      <c r="G65" s="9"/>
      <c r="H65" s="42" t="str">
        <f t="shared" si="6"/>
        <v/>
      </c>
      <c r="I65" s="12"/>
      <c r="J65" s="12"/>
      <c r="K65" s="13"/>
      <c r="L65" s="59" t="str">
        <f t="shared" si="5"/>
        <v/>
      </c>
      <c r="M65" s="42"/>
      <c r="N65" s="42" t="str">
        <f t="shared" si="7"/>
        <v/>
      </c>
      <c r="O65" s="41" t="str">
        <f t="shared" si="8"/>
        <v/>
      </c>
      <c r="P65" s="60" t="str">
        <f t="shared" si="9"/>
        <v/>
      </c>
      <c r="Q65" s="60" t="str">
        <f t="shared" si="10"/>
        <v/>
      </c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4">
      <c r="A66" s="13"/>
      <c r="B66" s="8"/>
      <c r="C66" s="12"/>
      <c r="D66" s="12"/>
      <c r="E66" s="12"/>
      <c r="F66" s="12"/>
      <c r="G66" s="9"/>
      <c r="H66" s="42" t="str">
        <f t="shared" si="6"/>
        <v/>
      </c>
      <c r="I66" s="12"/>
      <c r="J66" s="12"/>
      <c r="K66" s="13"/>
      <c r="L66" s="59" t="str">
        <f t="shared" si="5"/>
        <v/>
      </c>
      <c r="M66" s="42"/>
      <c r="N66" s="42" t="str">
        <f t="shared" si="7"/>
        <v/>
      </c>
      <c r="O66" s="41" t="str">
        <f t="shared" si="8"/>
        <v/>
      </c>
      <c r="P66" s="60" t="str">
        <f t="shared" si="9"/>
        <v/>
      </c>
      <c r="Q66" s="60" t="str">
        <f t="shared" si="10"/>
        <v/>
      </c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4">
      <c r="A67" s="13"/>
      <c r="B67" s="8"/>
      <c r="C67" s="12"/>
      <c r="D67" s="12"/>
      <c r="E67" s="12"/>
      <c r="F67" s="12"/>
      <c r="G67" s="9"/>
      <c r="H67" s="42" t="str">
        <f t="shared" si="6"/>
        <v/>
      </c>
      <c r="I67" s="12"/>
      <c r="J67" s="12"/>
      <c r="K67" s="13"/>
      <c r="L67" s="59" t="str">
        <f t="shared" si="5"/>
        <v/>
      </c>
      <c r="M67" s="42"/>
      <c r="N67" s="42" t="str">
        <f t="shared" si="7"/>
        <v/>
      </c>
      <c r="O67" s="41" t="str">
        <f t="shared" si="8"/>
        <v/>
      </c>
      <c r="P67" s="60" t="str">
        <f t="shared" si="9"/>
        <v/>
      </c>
      <c r="Q67" s="60" t="str">
        <f t="shared" si="10"/>
        <v/>
      </c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4">
      <c r="A68" s="13"/>
      <c r="B68" s="8"/>
      <c r="C68" s="12"/>
      <c r="D68" s="12"/>
      <c r="E68" s="12"/>
      <c r="F68" s="12"/>
      <c r="G68" s="9"/>
      <c r="H68" s="42" t="str">
        <f t="shared" si="6"/>
        <v/>
      </c>
      <c r="I68" s="12"/>
      <c r="J68" s="12"/>
      <c r="K68" s="13"/>
      <c r="L68" s="59" t="str">
        <f t="shared" si="5"/>
        <v/>
      </c>
      <c r="M68" s="42"/>
      <c r="N68" s="42" t="str">
        <f t="shared" si="7"/>
        <v/>
      </c>
      <c r="O68" s="41" t="str">
        <f t="shared" si="8"/>
        <v/>
      </c>
      <c r="P68" s="60" t="str">
        <f t="shared" si="9"/>
        <v/>
      </c>
      <c r="Q68" s="60" t="str">
        <f t="shared" si="10"/>
        <v/>
      </c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4">
      <c r="A69" s="13"/>
      <c r="B69" s="8"/>
      <c r="C69" s="12"/>
      <c r="D69" s="12"/>
      <c r="E69" s="12"/>
      <c r="F69" s="12"/>
      <c r="G69" s="9"/>
      <c r="H69" s="42" t="str">
        <f t="shared" si="6"/>
        <v/>
      </c>
      <c r="I69" s="12"/>
      <c r="J69" s="12"/>
      <c r="K69" s="13"/>
      <c r="L69" s="59" t="str">
        <f t="shared" si="5"/>
        <v/>
      </c>
      <c r="M69" s="42"/>
      <c r="N69" s="42" t="str">
        <f t="shared" si="7"/>
        <v/>
      </c>
      <c r="O69" s="41" t="str">
        <f t="shared" si="8"/>
        <v/>
      </c>
      <c r="P69" s="60" t="str">
        <f t="shared" si="9"/>
        <v/>
      </c>
      <c r="Q69" s="60" t="str">
        <f t="shared" si="10"/>
        <v/>
      </c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4">
      <c r="A70" s="13"/>
      <c r="B70" s="8"/>
      <c r="C70" s="12"/>
      <c r="D70" s="12"/>
      <c r="E70" s="12"/>
      <c r="F70" s="12"/>
      <c r="G70" s="9"/>
      <c r="H70" s="42" t="str">
        <f t="shared" si="6"/>
        <v/>
      </c>
      <c r="I70" s="12"/>
      <c r="J70" s="12"/>
      <c r="K70" s="13"/>
      <c r="L70" s="59" t="str">
        <f t="shared" si="5"/>
        <v/>
      </c>
      <c r="M70" s="42"/>
      <c r="N70" s="42" t="str">
        <f t="shared" si="7"/>
        <v/>
      </c>
      <c r="O70" s="41" t="str">
        <f t="shared" si="8"/>
        <v/>
      </c>
      <c r="P70" s="60" t="str">
        <f t="shared" si="9"/>
        <v/>
      </c>
      <c r="Q70" s="60" t="str">
        <f t="shared" si="10"/>
        <v/>
      </c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4">
      <c r="A71" s="13"/>
      <c r="B71" s="8"/>
      <c r="C71" s="12"/>
      <c r="D71" s="12"/>
      <c r="E71" s="12"/>
      <c r="F71" s="12"/>
      <c r="G71" s="9"/>
      <c r="H71" s="42" t="str">
        <f t="shared" si="6"/>
        <v/>
      </c>
      <c r="I71" s="12"/>
      <c r="J71" s="12"/>
      <c r="K71" s="13"/>
      <c r="L71" s="59" t="str">
        <f t="shared" si="5"/>
        <v/>
      </c>
      <c r="M71" s="42"/>
      <c r="N71" s="42" t="str">
        <f t="shared" si="7"/>
        <v/>
      </c>
      <c r="O71" s="41" t="str">
        <f t="shared" si="8"/>
        <v/>
      </c>
      <c r="P71" s="60" t="str">
        <f t="shared" si="9"/>
        <v/>
      </c>
      <c r="Q71" s="60" t="str">
        <f t="shared" si="10"/>
        <v/>
      </c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4">
      <c r="A72" s="13"/>
      <c r="B72" s="8"/>
      <c r="C72" s="12"/>
      <c r="D72" s="12"/>
      <c r="E72" s="12"/>
      <c r="F72" s="12"/>
      <c r="G72" s="9"/>
      <c r="H72" s="42" t="str">
        <f t="shared" si="6"/>
        <v/>
      </c>
      <c r="I72" s="12"/>
      <c r="J72" s="12"/>
      <c r="K72" s="13"/>
      <c r="L72" s="59" t="str">
        <f t="shared" si="5"/>
        <v/>
      </c>
      <c r="M72" s="42"/>
      <c r="N72" s="42" t="str">
        <f t="shared" si="7"/>
        <v/>
      </c>
      <c r="O72" s="41" t="str">
        <f t="shared" si="8"/>
        <v/>
      </c>
      <c r="P72" s="60" t="str">
        <f t="shared" si="9"/>
        <v/>
      </c>
      <c r="Q72" s="60" t="str">
        <f t="shared" si="10"/>
        <v/>
      </c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4">
      <c r="A73" s="13"/>
      <c r="B73" s="8"/>
      <c r="C73" s="12"/>
      <c r="D73" s="12"/>
      <c r="E73" s="12"/>
      <c r="F73" s="12"/>
      <c r="G73" s="9"/>
      <c r="H73" s="42" t="str">
        <f t="shared" si="6"/>
        <v/>
      </c>
      <c r="I73" s="12"/>
      <c r="J73" s="12"/>
      <c r="K73" s="13"/>
      <c r="L73" s="59" t="str">
        <f t="shared" si="5"/>
        <v/>
      </c>
      <c r="M73" s="42"/>
      <c r="N73" s="42" t="str">
        <f t="shared" si="7"/>
        <v/>
      </c>
      <c r="O73" s="41" t="str">
        <f t="shared" si="8"/>
        <v/>
      </c>
      <c r="P73" s="60" t="str">
        <f t="shared" si="9"/>
        <v/>
      </c>
      <c r="Q73" s="60" t="str">
        <f t="shared" si="10"/>
        <v/>
      </c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4">
      <c r="A74" s="13"/>
      <c r="B74" s="8"/>
      <c r="C74" s="12"/>
      <c r="D74" s="12"/>
      <c r="E74" s="12"/>
      <c r="F74" s="12"/>
      <c r="G74" s="9"/>
      <c r="H74" s="42" t="str">
        <f t="shared" si="6"/>
        <v/>
      </c>
      <c r="I74" s="12"/>
      <c r="J74" s="12"/>
      <c r="K74" s="13"/>
      <c r="L74" s="59" t="str">
        <f t="shared" si="5"/>
        <v/>
      </c>
      <c r="M74" s="42"/>
      <c r="N74" s="42" t="str">
        <f t="shared" si="7"/>
        <v/>
      </c>
      <c r="O74" s="41" t="str">
        <f t="shared" si="8"/>
        <v/>
      </c>
      <c r="P74" s="60" t="str">
        <f t="shared" si="9"/>
        <v/>
      </c>
      <c r="Q74" s="60" t="str">
        <f t="shared" si="10"/>
        <v/>
      </c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4">
      <c r="A75" s="13"/>
      <c r="B75" s="8"/>
      <c r="C75" s="12"/>
      <c r="D75" s="12"/>
      <c r="E75" s="12"/>
      <c r="F75" s="12"/>
      <c r="G75" s="9"/>
      <c r="H75" s="42" t="str">
        <f t="shared" si="6"/>
        <v/>
      </c>
      <c r="I75" s="12"/>
      <c r="J75" s="12"/>
      <c r="K75" s="13"/>
      <c r="L75" s="59" t="str">
        <f t="shared" si="5"/>
        <v/>
      </c>
      <c r="M75" s="42"/>
      <c r="N75" s="42" t="str">
        <f t="shared" si="7"/>
        <v/>
      </c>
      <c r="O75" s="41" t="str">
        <f t="shared" si="8"/>
        <v/>
      </c>
      <c r="P75" s="60" t="str">
        <f t="shared" si="9"/>
        <v/>
      </c>
      <c r="Q75" s="60" t="str">
        <f t="shared" si="10"/>
        <v/>
      </c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4">
      <c r="A76" s="13"/>
      <c r="B76" s="8"/>
      <c r="C76" s="12"/>
      <c r="D76" s="12"/>
      <c r="E76" s="12"/>
      <c r="F76" s="12"/>
      <c r="G76" s="9"/>
      <c r="H76" s="42" t="str">
        <f t="shared" si="6"/>
        <v/>
      </c>
      <c r="I76" s="12"/>
      <c r="J76" s="12"/>
      <c r="K76" s="13"/>
      <c r="L76" s="59" t="str">
        <f t="shared" si="5"/>
        <v/>
      </c>
      <c r="M76" s="42"/>
      <c r="N76" s="42" t="str">
        <f t="shared" si="7"/>
        <v/>
      </c>
      <c r="O76" s="41" t="str">
        <f t="shared" si="8"/>
        <v/>
      </c>
      <c r="P76" s="60" t="str">
        <f t="shared" si="9"/>
        <v/>
      </c>
      <c r="Q76" s="60" t="str">
        <f t="shared" si="10"/>
        <v/>
      </c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4">
      <c r="A77" s="13"/>
      <c r="B77" s="8"/>
      <c r="C77" s="12"/>
      <c r="D77" s="12"/>
      <c r="E77" s="12"/>
      <c r="F77" s="12"/>
      <c r="G77" s="9"/>
      <c r="H77" s="42" t="str">
        <f t="shared" si="6"/>
        <v/>
      </c>
      <c r="I77" s="12"/>
      <c r="J77" s="12"/>
      <c r="K77" s="13"/>
      <c r="L77" s="59" t="str">
        <f t="shared" si="5"/>
        <v/>
      </c>
      <c r="M77" s="42"/>
      <c r="N77" s="42" t="str">
        <f t="shared" si="7"/>
        <v/>
      </c>
      <c r="O77" s="41" t="str">
        <f t="shared" si="8"/>
        <v/>
      </c>
      <c r="P77" s="60" t="str">
        <f t="shared" si="9"/>
        <v/>
      </c>
      <c r="Q77" s="60" t="str">
        <f t="shared" si="10"/>
        <v/>
      </c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4">
      <c r="A78" s="13"/>
      <c r="B78" s="13"/>
      <c r="C78" s="13"/>
      <c r="H78" s="13"/>
      <c r="I78" s="13"/>
      <c r="J78" s="13"/>
      <c r="K78" s="13"/>
      <c r="L78" s="13"/>
      <c r="M78" s="13"/>
      <c r="N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45" x14ac:dyDescent="0.4">
      <c r="A79" s="13"/>
      <c r="B79" s="13"/>
      <c r="C79" s="13"/>
      <c r="D79" s="55" t="s">
        <v>87</v>
      </c>
      <c r="E79" s="43">
        <f>SUM(E52:E77)</f>
        <v>0</v>
      </c>
      <c r="F79" s="43">
        <f>F52</f>
        <v>0</v>
      </c>
      <c r="G79" s="43">
        <f>SUM(G52:G77)</f>
        <v>0</v>
      </c>
      <c r="H79" s="13"/>
      <c r="I79" s="13"/>
      <c r="J79" s="13"/>
      <c r="K79" s="13"/>
      <c r="L79" s="13"/>
      <c r="M79" s="13"/>
      <c r="N79" s="13"/>
      <c r="O79" s="61" t="s">
        <v>97</v>
      </c>
      <c r="P79" s="61"/>
      <c r="Q79" s="62">
        <f>SUM(Q51:Q77)</f>
        <v>0</v>
      </c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</sheetData>
  <mergeCells count="57">
    <mergeCell ref="L50:L51"/>
    <mergeCell ref="M50:M51"/>
    <mergeCell ref="N50:N51"/>
    <mergeCell ref="P30:P31"/>
    <mergeCell ref="Q30:Q31"/>
    <mergeCell ref="B47:J48"/>
    <mergeCell ref="L47:Q48"/>
    <mergeCell ref="B50:B51"/>
    <mergeCell ref="C50:C51"/>
    <mergeCell ref="D50:D51"/>
    <mergeCell ref="E50:E51"/>
    <mergeCell ref="F50:F51"/>
    <mergeCell ref="G50:G51"/>
    <mergeCell ref="O30:O31"/>
    <mergeCell ref="O50:O51"/>
    <mergeCell ref="P50:P51"/>
    <mergeCell ref="Q50:Q51"/>
    <mergeCell ref="H50:H51"/>
    <mergeCell ref="I50:I51"/>
    <mergeCell ref="J50:J51"/>
    <mergeCell ref="C28:D28"/>
    <mergeCell ref="C29:D29"/>
    <mergeCell ref="L30:L31"/>
    <mergeCell ref="M30:M31"/>
    <mergeCell ref="N30:N31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1:I12"/>
    <mergeCell ref="B14:B15"/>
    <mergeCell ref="C14:D15"/>
    <mergeCell ref="E14:E15"/>
    <mergeCell ref="F14:F15"/>
    <mergeCell ref="G14:G15"/>
    <mergeCell ref="H14:H15"/>
    <mergeCell ref="I14:I15"/>
    <mergeCell ref="Q8:Q9"/>
    <mergeCell ref="B6:B7"/>
    <mergeCell ref="C6:C7"/>
    <mergeCell ref="D6:D7"/>
    <mergeCell ref="E6:E7"/>
    <mergeCell ref="L6:L7"/>
    <mergeCell ref="M6:Q6"/>
    <mergeCell ref="L8:L9"/>
    <mergeCell ref="M8:M9"/>
    <mergeCell ref="N8:N9"/>
    <mergeCell ref="O8:O9"/>
    <mergeCell ref="P8:P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EE90CD-DBAC-44EE-87FD-7F0C1797BA5D}"/>
</file>

<file path=customXml/itemProps2.xml><?xml version="1.0" encoding="utf-8"?>
<ds:datastoreItem xmlns:ds="http://schemas.openxmlformats.org/officeDocument/2006/customXml" ds:itemID="{3C3334BD-7267-44E4-9E0D-54F1CA955F2D}"/>
</file>

<file path=customXml/itemProps3.xml><?xml version="1.0" encoding="utf-8"?>
<ds:datastoreItem xmlns:ds="http://schemas.openxmlformats.org/officeDocument/2006/customXml" ds:itemID="{EB73052C-BD41-465D-AB7E-E6A6E6AE4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Hall</dc:creator>
  <cp:lastModifiedBy>Clint Bishop</cp:lastModifiedBy>
  <dcterms:created xsi:type="dcterms:W3CDTF">2017-06-26T13:06:08Z</dcterms:created>
  <dcterms:modified xsi:type="dcterms:W3CDTF">2021-09-27T16:43:33Z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